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_D\Oslavany\"/>
    </mc:Choice>
  </mc:AlternateContent>
  <xr:revisionPtr revIDLastSave="0" documentId="8_{CB4EA15C-0F9D-4646-AB9B-CC99E40C121F}" xr6:coauthVersionLast="47" xr6:coauthVersionMax="47" xr10:uidLastSave="{00000000-0000-0000-0000-000000000000}"/>
  <bookViews>
    <workbookView xWindow="-120" yWindow="-120" windowWidth="30960" windowHeight="1680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1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Pol'!$A$1:$Y$357</definedName>
    <definedName name="_xlnm.Print_Area" localSheetId="4">'01 2 Pol'!$A$1:$Y$28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H39" i="1" s="1"/>
  <c r="F39" i="1"/>
  <c r="G27" i="13"/>
  <c r="G8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1" i="13"/>
  <c r="M11" i="13" s="1"/>
  <c r="I11" i="13"/>
  <c r="K11" i="13"/>
  <c r="O11" i="13"/>
  <c r="Q11" i="13"/>
  <c r="V11" i="13"/>
  <c r="G13" i="13"/>
  <c r="I13" i="13"/>
  <c r="K13" i="13"/>
  <c r="M13" i="13"/>
  <c r="O13" i="13"/>
  <c r="Q13" i="13"/>
  <c r="V13" i="13"/>
  <c r="G15" i="13"/>
  <c r="O15" i="13"/>
  <c r="G16" i="13"/>
  <c r="I16" i="13"/>
  <c r="I15" i="13" s="1"/>
  <c r="K16" i="13"/>
  <c r="M16" i="13"/>
  <c r="M15" i="13" s="1"/>
  <c r="O16" i="13"/>
  <c r="Q16" i="13"/>
  <c r="Q15" i="13" s="1"/>
  <c r="V16" i="13"/>
  <c r="V15" i="13" s="1"/>
  <c r="G21" i="13"/>
  <c r="I21" i="13"/>
  <c r="K21" i="13"/>
  <c r="K15" i="13" s="1"/>
  <c r="M21" i="13"/>
  <c r="O21" i="13"/>
  <c r="Q21" i="13"/>
  <c r="V21" i="13"/>
  <c r="AE27" i="13"/>
  <c r="AF27" i="13"/>
  <c r="G356" i="12"/>
  <c r="BA264" i="12"/>
  <c r="BA176" i="12"/>
  <c r="BA151" i="12"/>
  <c r="BA133" i="12"/>
  <c r="BA77" i="12"/>
  <c r="BA40" i="12"/>
  <c r="BA36" i="12"/>
  <c r="BA33" i="12"/>
  <c r="BA31" i="12"/>
  <c r="BA2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1" i="12"/>
  <c r="M21" i="12" s="1"/>
  <c r="I21" i="12"/>
  <c r="K21" i="12"/>
  <c r="O21" i="12"/>
  <c r="O8" i="12" s="1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76" i="12"/>
  <c r="M76" i="12" s="1"/>
  <c r="I76" i="12"/>
  <c r="K76" i="12"/>
  <c r="O76" i="12"/>
  <c r="Q76" i="12"/>
  <c r="V76" i="12"/>
  <c r="G113" i="12"/>
  <c r="M113" i="12" s="1"/>
  <c r="I113" i="12"/>
  <c r="K113" i="12"/>
  <c r="O113" i="12"/>
  <c r="Q113" i="12"/>
  <c r="V113" i="12"/>
  <c r="G117" i="12"/>
  <c r="I117" i="12"/>
  <c r="K117" i="12"/>
  <c r="M117" i="12"/>
  <c r="O117" i="12"/>
  <c r="Q117" i="12"/>
  <c r="V117" i="12"/>
  <c r="G122" i="12"/>
  <c r="I122" i="12"/>
  <c r="K122" i="12"/>
  <c r="M122" i="12"/>
  <c r="O122" i="12"/>
  <c r="Q122" i="12"/>
  <c r="V122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2" i="12"/>
  <c r="I132" i="12"/>
  <c r="K132" i="12"/>
  <c r="M132" i="12"/>
  <c r="O132" i="12"/>
  <c r="Q132" i="12"/>
  <c r="V132" i="12"/>
  <c r="G150" i="12"/>
  <c r="M150" i="12" s="1"/>
  <c r="I150" i="12"/>
  <c r="K150" i="12"/>
  <c r="O150" i="12"/>
  <c r="Q150" i="12"/>
  <c r="V150" i="12"/>
  <c r="G175" i="12"/>
  <c r="M175" i="12" s="1"/>
  <c r="I175" i="12"/>
  <c r="K175" i="12"/>
  <c r="O175" i="12"/>
  <c r="Q175" i="12"/>
  <c r="V175" i="12"/>
  <c r="G185" i="12"/>
  <c r="I185" i="12"/>
  <c r="K185" i="12"/>
  <c r="M185" i="12"/>
  <c r="O185" i="12"/>
  <c r="Q185" i="12"/>
  <c r="V185" i="12"/>
  <c r="G217" i="12"/>
  <c r="I217" i="12"/>
  <c r="K217" i="12"/>
  <c r="M217" i="12"/>
  <c r="O217" i="12"/>
  <c r="Q217" i="12"/>
  <c r="V217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63" i="12"/>
  <c r="I263" i="12"/>
  <c r="K263" i="12"/>
  <c r="M263" i="12"/>
  <c r="O263" i="12"/>
  <c r="Q263" i="12"/>
  <c r="V263" i="12"/>
  <c r="G266" i="12"/>
  <c r="I266" i="12"/>
  <c r="K266" i="12"/>
  <c r="M266" i="12"/>
  <c r="O266" i="12"/>
  <c r="Q266" i="12"/>
  <c r="V266" i="12"/>
  <c r="G268" i="12"/>
  <c r="M268" i="12" s="1"/>
  <c r="I268" i="12"/>
  <c r="K268" i="12"/>
  <c r="O268" i="12"/>
  <c r="Q268" i="12"/>
  <c r="V268" i="12"/>
  <c r="G271" i="12"/>
  <c r="M271" i="12" s="1"/>
  <c r="I271" i="12"/>
  <c r="K271" i="12"/>
  <c r="O271" i="12"/>
  <c r="Q271" i="12"/>
  <c r="V271" i="12"/>
  <c r="G272" i="12"/>
  <c r="I272" i="12"/>
  <c r="K272" i="12"/>
  <c r="M272" i="12"/>
  <c r="O272" i="12"/>
  <c r="Q272" i="12"/>
  <c r="V272" i="12"/>
  <c r="G274" i="12"/>
  <c r="I274" i="12"/>
  <c r="K274" i="12"/>
  <c r="M274" i="12"/>
  <c r="O274" i="12"/>
  <c r="Q274" i="12"/>
  <c r="V274" i="12"/>
  <c r="G276" i="12"/>
  <c r="O276" i="12"/>
  <c r="G277" i="12"/>
  <c r="M277" i="12" s="1"/>
  <c r="M276" i="12" s="1"/>
  <c r="I277" i="12"/>
  <c r="I276" i="12" s="1"/>
  <c r="K277" i="12"/>
  <c r="K276" i="12" s="1"/>
  <c r="O277" i="12"/>
  <c r="Q277" i="12"/>
  <c r="Q276" i="12" s="1"/>
  <c r="V277" i="12"/>
  <c r="V276" i="12" s="1"/>
  <c r="K280" i="12"/>
  <c r="Q280" i="12"/>
  <c r="V280" i="12"/>
  <c r="G281" i="12"/>
  <c r="G280" i="12" s="1"/>
  <c r="I281" i="12"/>
  <c r="I280" i="12" s="1"/>
  <c r="K281" i="12"/>
  <c r="M281" i="12"/>
  <c r="O281" i="12"/>
  <c r="O280" i="12" s="1"/>
  <c r="Q281" i="12"/>
  <c r="V281" i="12"/>
  <c r="G284" i="12"/>
  <c r="M284" i="12" s="1"/>
  <c r="I284" i="12"/>
  <c r="K284" i="12"/>
  <c r="O284" i="12"/>
  <c r="Q284" i="12"/>
  <c r="V284" i="12"/>
  <c r="G287" i="12"/>
  <c r="I287" i="12"/>
  <c r="I286" i="12" s="1"/>
  <c r="K287" i="12"/>
  <c r="K286" i="12" s="1"/>
  <c r="M287" i="12"/>
  <c r="O287" i="12"/>
  <c r="O286" i="12" s="1"/>
  <c r="Q287" i="12"/>
  <c r="V287" i="12"/>
  <c r="V286" i="12" s="1"/>
  <c r="G289" i="12"/>
  <c r="I289" i="12"/>
  <c r="K289" i="12"/>
  <c r="M289" i="12"/>
  <c r="O289" i="12"/>
  <c r="Q289" i="12"/>
  <c r="V289" i="12"/>
  <c r="G292" i="12"/>
  <c r="G286" i="12" s="1"/>
  <c r="I292" i="12"/>
  <c r="K292" i="12"/>
  <c r="O292" i="12"/>
  <c r="Q292" i="12"/>
  <c r="V292" i="12"/>
  <c r="G295" i="12"/>
  <c r="M295" i="12" s="1"/>
  <c r="I295" i="12"/>
  <c r="K295" i="12"/>
  <c r="O295" i="12"/>
  <c r="Q295" i="12"/>
  <c r="V295" i="12"/>
  <c r="G298" i="12"/>
  <c r="M298" i="12" s="1"/>
  <c r="I298" i="12"/>
  <c r="K298" i="12"/>
  <c r="O298" i="12"/>
  <c r="Q298" i="12"/>
  <c r="Q286" i="12" s="1"/>
  <c r="V298" i="12"/>
  <c r="G300" i="12"/>
  <c r="I300" i="12"/>
  <c r="K300" i="12"/>
  <c r="M300" i="12"/>
  <c r="O300" i="12"/>
  <c r="Q300" i="12"/>
  <c r="V300" i="12"/>
  <c r="G302" i="12"/>
  <c r="M302" i="12" s="1"/>
  <c r="I302" i="12"/>
  <c r="K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I304" i="12"/>
  <c r="K304" i="12"/>
  <c r="M304" i="12"/>
  <c r="O304" i="12"/>
  <c r="Q304" i="12"/>
  <c r="V304" i="12"/>
  <c r="G306" i="12"/>
  <c r="I306" i="12"/>
  <c r="K306" i="12"/>
  <c r="M306" i="12"/>
  <c r="O306" i="12"/>
  <c r="Q306" i="12"/>
  <c r="V306" i="12"/>
  <c r="G307" i="12"/>
  <c r="I307" i="12"/>
  <c r="K307" i="12"/>
  <c r="M307" i="12"/>
  <c r="O307" i="12"/>
  <c r="Q307" i="12"/>
  <c r="V307" i="12"/>
  <c r="G308" i="12"/>
  <c r="M308" i="12" s="1"/>
  <c r="I308" i="12"/>
  <c r="K308" i="12"/>
  <c r="O308" i="12"/>
  <c r="Q308" i="12"/>
  <c r="V308" i="12"/>
  <c r="K309" i="12"/>
  <c r="Q309" i="12"/>
  <c r="G310" i="12"/>
  <c r="I310" i="12"/>
  <c r="I309" i="12" s="1"/>
  <c r="K310" i="12"/>
  <c r="M310" i="12"/>
  <c r="O310" i="12"/>
  <c r="O309" i="12" s="1"/>
  <c r="Q310" i="12"/>
  <c r="V310" i="12"/>
  <c r="V309" i="12" s="1"/>
  <c r="G313" i="12"/>
  <c r="G309" i="12" s="1"/>
  <c r="I313" i="12"/>
  <c r="K313" i="12"/>
  <c r="O313" i="12"/>
  <c r="Q313" i="12"/>
  <c r="V313" i="12"/>
  <c r="G316" i="12"/>
  <c r="M316" i="12"/>
  <c r="Q316" i="12"/>
  <c r="G317" i="12"/>
  <c r="I317" i="12"/>
  <c r="I316" i="12" s="1"/>
  <c r="K317" i="12"/>
  <c r="K316" i="12" s="1"/>
  <c r="M317" i="12"/>
  <c r="O317" i="12"/>
  <c r="O316" i="12" s="1"/>
  <c r="Q317" i="12"/>
  <c r="V317" i="12"/>
  <c r="V316" i="12" s="1"/>
  <c r="K322" i="12"/>
  <c r="G323" i="12"/>
  <c r="G322" i="12" s="1"/>
  <c r="I323" i="12"/>
  <c r="I322" i="12" s="1"/>
  <c r="K323" i="12"/>
  <c r="M323" i="12"/>
  <c r="O323" i="12"/>
  <c r="O322" i="12" s="1"/>
  <c r="Q323" i="12"/>
  <c r="V323" i="12"/>
  <c r="V322" i="12" s="1"/>
  <c r="G325" i="12"/>
  <c r="M325" i="12" s="1"/>
  <c r="I325" i="12"/>
  <c r="K325" i="12"/>
  <c r="O325" i="12"/>
  <c r="Q325" i="12"/>
  <c r="Q322" i="12" s="1"/>
  <c r="V325" i="12"/>
  <c r="G328" i="12"/>
  <c r="I328" i="12"/>
  <c r="K328" i="12"/>
  <c r="M328" i="12"/>
  <c r="O328" i="12"/>
  <c r="Q328" i="12"/>
  <c r="V328" i="12"/>
  <c r="G332" i="12"/>
  <c r="I332" i="12"/>
  <c r="K332" i="12"/>
  <c r="M332" i="12"/>
  <c r="O332" i="12"/>
  <c r="Q332" i="12"/>
  <c r="V332" i="12"/>
  <c r="G336" i="12"/>
  <c r="M336" i="12" s="1"/>
  <c r="I336" i="12"/>
  <c r="K336" i="12"/>
  <c r="O336" i="12"/>
  <c r="Q336" i="12"/>
  <c r="V336" i="12"/>
  <c r="G341" i="12"/>
  <c r="M341" i="12" s="1"/>
  <c r="I341" i="12"/>
  <c r="K341" i="12"/>
  <c r="O341" i="12"/>
  <c r="Q341" i="12"/>
  <c r="V341" i="12"/>
  <c r="I346" i="12"/>
  <c r="V346" i="12"/>
  <c r="G347" i="12"/>
  <c r="G346" i="12" s="1"/>
  <c r="I347" i="12"/>
  <c r="K347" i="12"/>
  <c r="K346" i="12" s="1"/>
  <c r="M347" i="12"/>
  <c r="M346" i="12" s="1"/>
  <c r="O347" i="12"/>
  <c r="Q347" i="12"/>
  <c r="Q346" i="12" s="1"/>
  <c r="V347" i="12"/>
  <c r="G348" i="12"/>
  <c r="I348" i="12"/>
  <c r="K348" i="12"/>
  <c r="M348" i="12"/>
  <c r="O348" i="12"/>
  <c r="O346" i="12" s="1"/>
  <c r="Q348" i="12"/>
  <c r="V348" i="12"/>
  <c r="G349" i="12"/>
  <c r="M349" i="12" s="1"/>
  <c r="I349" i="12"/>
  <c r="K349" i="12"/>
  <c r="O349" i="12"/>
  <c r="Q349" i="12"/>
  <c r="V349" i="12"/>
  <c r="Q350" i="12"/>
  <c r="G351" i="12"/>
  <c r="I351" i="12"/>
  <c r="I350" i="12" s="1"/>
  <c r="K351" i="12"/>
  <c r="M351" i="12"/>
  <c r="O351" i="12"/>
  <c r="O350" i="12" s="1"/>
  <c r="Q351" i="12"/>
  <c r="V351" i="12"/>
  <c r="V350" i="12" s="1"/>
  <c r="G352" i="12"/>
  <c r="G350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I354" i="12"/>
  <c r="K354" i="12"/>
  <c r="K350" i="12" s="1"/>
  <c r="M354" i="12"/>
  <c r="O354" i="12"/>
  <c r="Q354" i="12"/>
  <c r="V354" i="12"/>
  <c r="AE356" i="12"/>
  <c r="AF356" i="12"/>
  <c r="I20" i="1"/>
  <c r="I19" i="1"/>
  <c r="I18" i="1"/>
  <c r="I17" i="1"/>
  <c r="I16" i="1"/>
  <c r="I64" i="1"/>
  <c r="J62" i="1" s="1"/>
  <c r="F44" i="1"/>
  <c r="G44" i="1"/>
  <c r="G25" i="1" s="1"/>
  <c r="A25" i="1" s="1"/>
  <c r="H43" i="1"/>
  <c r="I43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J55" i="1" l="1"/>
  <c r="J59" i="1"/>
  <c r="J60" i="1"/>
  <c r="J56" i="1"/>
  <c r="J61" i="1"/>
  <c r="J57" i="1"/>
  <c r="J58" i="1"/>
  <c r="J63" i="1"/>
  <c r="A26" i="1"/>
  <c r="G26" i="1"/>
  <c r="I39" i="1"/>
  <c r="I44" i="1" s="1"/>
  <c r="J41" i="1" s="1"/>
  <c r="H44" i="1"/>
  <c r="G28" i="1"/>
  <c r="G23" i="1"/>
  <c r="M322" i="12"/>
  <c r="M280" i="12"/>
  <c r="M8" i="12"/>
  <c r="M292" i="12"/>
  <c r="M286" i="12" s="1"/>
  <c r="G8" i="12"/>
  <c r="M352" i="12"/>
  <c r="M350" i="12" s="1"/>
  <c r="M313" i="12"/>
  <c r="M309" i="12" s="1"/>
  <c r="I21" i="1"/>
  <c r="J64" i="1" l="1"/>
  <c r="J39" i="1"/>
  <c r="J44" i="1" s="1"/>
  <c r="J43" i="1"/>
  <c r="J42" i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Jitka Hudcová</author>
  </authors>
  <commentList>
    <comment ref="S6" authorId="0" shapeId="0" xr:uid="{E7D139BC-1B90-4A58-B566-97077A8FADE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89EFD4-B62F-4065-A474-2010C363A76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Jitka Hudcová</author>
  </authors>
  <commentList>
    <comment ref="S6" authorId="0" shapeId="0" xr:uid="{891C7EDB-72B4-4109-B5D6-CC76AAE5A63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ACF6E3B-EDD0-4E19-AF52-DE9696C442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<sst xmlns="http://schemas.openxmlformats.org/spreadsheetml/2006/main" count="1404" uniqueCount="432">
  <si>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</si>
  <si>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</si>
  <si>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</si>
  <si>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</si>
  <si>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</si>
  <si>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</si>
  <si>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</si>
  <si>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</si>
  <si>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</si>
  <si>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</si>
  <si>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</si>
  <si>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</si>
  <si>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</si>
  <si>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</si>
  <si>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</si>
  <si>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</si>
  <si>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</si>
  <si>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</si>
  <si>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</si>
  <si>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</si>
  <si>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</si>
  <si>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</si>
  <si>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</si>
  <si>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</si>
  <si>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</si>
  <si>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</si>
  <si>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</si>
  <si>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</si>
  <si>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</si>
  <si>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</si>
  <si>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</si>
  <si>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</si>
  <si>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</si>
  <si>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</si>
  <si>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</si>
  <si>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</si>
  <si>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</si>
  <si>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</si>
  <si>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</si>
  <si>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</si>
  <si>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</si>
  <si>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</si>
  <si>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</si>
  <si>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IF99Ř</t>
  </si>
  <si>
    <t>Oslavany,ul Letkovská-příprava kanalizace na sanaci vč nových odbočení</t>
  </si>
  <si>
    <t>Stavba</t>
  </si>
  <si>
    <t>Stavební objekt</t>
  </si>
  <si>
    <t>01</t>
  </si>
  <si>
    <t>Příprava kanalizace na sanaci vč odbočení</t>
  </si>
  <si>
    <t>1</t>
  </si>
  <si>
    <t>KANALIZAČNÍ PŘÍPOJKY</t>
  </si>
  <si>
    <t>2</t>
  </si>
  <si>
    <t>Provizorní povrchy</t>
  </si>
  <si>
    <t>Celkem za stavbu</t>
  </si>
  <si>
    <t>CZK</t>
  </si>
  <si>
    <t>#POPS</t>
  </si>
  <si>
    <t>Popis stavby: IF99Ř - Oslavany,ul Letkovská-příprava kanalizace na sanaci vč nových odbočení</t>
  </si>
  <si>
    <t>#POPO</t>
  </si>
  <si>
    <t>Popis objektu: 01 - Příprava kanalizace na sanaci vč odbočení</t>
  </si>
  <si>
    <t>#POPR</t>
  </si>
  <si>
    <t>Popis rozpočtu: 1 - KANALIZAČNÍ PŘÍPOJKY</t>
  </si>
  <si>
    <t>Popis rozpočtu: 2 - Provizorní povrchy</t>
  </si>
  <si>
    <t>Rekapitulace dílů</t>
  </si>
  <si>
    <t>Typ dílu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</si>
  <si>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</si>
  <si>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</si>
  <si>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</si>
  <si>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</si>
  <si>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</si>
  <si>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</si>
  <si>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</si>
  <si>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</si>
  <si>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</si>
  <si>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</si>
  <si>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</si>
  <si>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</si>
  <si>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</si>
  <si>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</si>
  <si>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</si>
  <si>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</si>
  <si>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</si>
  <si>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</si>
  <si>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</si>
  <si>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</si>
  <si>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</si>
  <si>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</si>
  <si>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</si>
  <si>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</si>
  <si>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</si>
  <si>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</si>
  <si>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</si>
  <si>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</si>
  <si>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</si>
  <si>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</si>
  <si>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</si>
  <si>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</si>
  <si>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</si>
  <si>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</si>
  <si>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</si>
  <si>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</si>
  <si>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</si>
  <si>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</si>
  <si>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</si>
  <si>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</si>
  <si>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</si>
  <si>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</si>
  <si>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</si>
  <si>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</si>
  <si>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</si>
  <si>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</si>
  <si>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</si>
  <si>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</si>
  <si>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</si>
  <si>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25/ I</t>
  </si>
  <si>
    <t>Kalkul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</si>
  <si>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</si>
  <si>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</si>
  <si>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</si>
  <si>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</si>
  <si>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</si>
  <si>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dl chodník+cyklopruh-rozebrání : 1,10*30,80</t>
  </si>
  <si>
    <t>VV</t>
  </si>
  <si>
    <t>dl vjezd+paroviště-rozebrání : 1,10*10,30</t>
  </si>
  <si>
    <t>113107415R00</t>
  </si>
  <si>
    <t>Odstranění podkladů nebo krytů z kameniva těženého, v ploše jednotlivě nad 50 m2, tloušťka vrstvy 150 mm</t>
  </si>
  <si>
    <t>asfal povrch-rozebrání : 1,10*78,80</t>
  </si>
  <si>
    <t>štěrk povrch-odstranění : 1,10*16,20</t>
  </si>
  <si>
    <t>113107420R00</t>
  </si>
  <si>
    <t>Odstranění podkladů nebo krytů z kameniva těženého, v ploše jednotlivě nad 50 m2, tloušťka vrstvy 200 mm</t>
  </si>
  <si>
    <t>Indiv</t>
  </si>
  <si>
    <t>beton povrch : 1,10*5,00</t>
  </si>
  <si>
    <t>113108413R00</t>
  </si>
  <si>
    <t>Odstranění podkladů nebo krytů živičných, v ploše jednotlivě nad 50 m2, tloušťka vrstvy 130 mm</t>
  </si>
  <si>
    <t>113109315R00</t>
  </si>
  <si>
    <t>Odstranění podkladů nebo krytů z betonu prostého, v ploše jednotlivě do 50 m2, tloušťka vrstvy 150 mm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</si>
  <si>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</si>
  <si>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</si>
  <si>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</si>
  <si>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</si>
  <si>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114211101R00</t>
  </si>
  <si>
    <t>Odstranění trubního vedení ve výkopu z trub betonových, DN 150 mm</t>
  </si>
  <si>
    <t>827-1</t>
  </si>
  <si>
    <t>s přemístěním suti na hromady na vzdálenost do 5 m nebo s uložením na dopravní prostředek.</t>
  </si>
  <si>
    <t>stáv teplovod DN80 : 40,00</t>
  </si>
  <si>
    <t>115101201R00</t>
  </si>
  <si>
    <t>Čerpání vody na dopravní výšku do 10 m  s uvažovaným průměrným přítokem do 500 l/min</t>
  </si>
  <si>
    <t>h</t>
  </si>
  <si>
    <t>800-1</t>
  </si>
  <si>
    <t>RTS 24/ I</t>
  </si>
  <si>
    <t>na vzdálenost od hladiny vody v jímce po výšku roviny proložené osou nejvyššího bodu výtlačného potrubí. Včetně odpadní potrubí v délce do 20 m.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</si>
  <si>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</si>
  <si>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</si>
  <si>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</si>
  <si>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</si>
  <si>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960/24</t>
  </si>
  <si>
    <t>130001101R00</t>
  </si>
  <si>
    <t>Příplatek k cenám za ztížené vykopávky v horninách jakékoliv třídy</t>
  </si>
  <si>
    <t>m3</t>
  </si>
  <si>
    <t>Příplatek k cenám hloubených vykopávek za ztížení vykopávky v blízkosti podzemního vedení nebo výbušnin pro jakoukoliv třídu horniny.</t>
  </si>
  <si>
    <t xml:space="preserve">křížení : </t>
  </si>
  <si>
    <t>kabely : 1,10*1,50*60,00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</si>
  <si>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</si>
  <si>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</si>
  <si>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</si>
  <si>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Začátek provozního součtu</t>
  </si>
  <si>
    <t xml:space="preserve">  ASFALT : 1,10*(2,90-0,48)*8,80</t>
  </si>
  <si>
    <t xml:space="preserve">  1,10*(3,50-0,48)*18,50</t>
  </si>
  <si>
    <t xml:space="preserve">  1,10*(4,40-0,48)*18,40</t>
  </si>
  <si>
    <t xml:space="preserve">  1,10*(2,60-0,48)*22,00</t>
  </si>
  <si>
    <t xml:space="preserve">  1,10*(1,90-0,48)*5,30</t>
  </si>
  <si>
    <t xml:space="preserve">  1,10*(1,80-0,48)*4,70</t>
  </si>
  <si>
    <t xml:space="preserve">  DLAŽBA-CHODNÍK+CYKLOPRUH : </t>
  </si>
  <si>
    <t xml:space="preserve">  1,10*(2,90-0,25)*3,20</t>
  </si>
  <si>
    <t xml:space="preserve">  1,10*(3,50-0,25)*6,20</t>
  </si>
  <si>
    <t xml:space="preserve">  1,10*(4,40-0,25)*4,60</t>
  </si>
  <si>
    <t xml:space="preserve">  1,10*(2,60-0,25)*7,30</t>
  </si>
  <si>
    <t xml:space="preserve">  1,10*(1,90-0,25)*2,30</t>
  </si>
  <si>
    <t xml:space="preserve">  1,10*(1,80-0,25)*7,20</t>
  </si>
  <si>
    <t xml:space="preserve">  DLAŽBA VJEZD+PARKOVIŠTĚ : </t>
  </si>
  <si>
    <t xml:space="preserve">  1,10*(2,90-0,32)*1,40</t>
  </si>
  <si>
    <t xml:space="preserve">  1,10*(2,60-0,32)*5,30</t>
  </si>
  <si>
    <t xml:space="preserve">  1,10*(1,90-0,32)*3,60</t>
  </si>
  <si>
    <t xml:space="preserve">  1,10*(1,80-0,32)*1,50</t>
  </si>
  <si>
    <t xml:space="preserve">  ŠTĚRK : </t>
  </si>
  <si>
    <t xml:space="preserve">  1,10*(3,50-0,15)*4,10</t>
  </si>
  <si>
    <t xml:space="preserve">  1,10*(2,60-0,15)*12,00</t>
  </si>
  <si>
    <t xml:space="preserve">  BETON : </t>
  </si>
  <si>
    <t xml:space="preserve">  1,10*(3,50-0,35)*0,10</t>
  </si>
  <si>
    <t xml:space="preserve">  1,10*(2,60-0,35)*1,00</t>
  </si>
  <si>
    <t xml:space="preserve">  1,10*(1,90-0,35)*4,80</t>
  </si>
  <si>
    <t xml:space="preserve">  NEZPEVNĚNO : </t>
  </si>
  <si>
    <t xml:space="preserve">  1,10*2,90*11,70</t>
  </si>
  <si>
    <t xml:space="preserve">  1,10*3,50*25,10</t>
  </si>
  <si>
    <t xml:space="preserve">  1,10*4,40*25,90</t>
  </si>
  <si>
    <t xml:space="preserve">  1,10*2,60*22,60</t>
  </si>
  <si>
    <t xml:space="preserve">  1,10*1,90*5,70</t>
  </si>
  <si>
    <t xml:space="preserve">  1,10*1,80*8,50</t>
  </si>
  <si>
    <t>Konec provozního součtu</t>
  </si>
  <si>
    <t>755,55*0,5</t>
  </si>
  <si>
    <t>132301212R00</t>
  </si>
  <si>
    <t xml:space="preserve">Hloubení rýh šířky přes 60 do 200 cm do 1000 m3, v hornině 4, hloubení strojně </t>
  </si>
  <si>
    <t>151101101R00</t>
  </si>
  <si>
    <t>Zřízení pažení a rozepření stěn rýh příložné  pro jakoukoliv mezerovitost, hloubky do 2 m</t>
  </si>
  <si>
    <t>pro podzemní vedení pro všechny šířky rýhy,</t>
  </si>
  <si>
    <t>1,90*2*23,30</t>
  </si>
  <si>
    <t>1,80*2*21,90</t>
  </si>
  <si>
    <t>151101102R00</t>
  </si>
  <si>
    <t>Zřízení pažení a rozepření stěn rýh příložné  pro jakoukoliv mezerovitost, hloubky do 4 m</t>
  </si>
  <si>
    <t>2,90*2*25,10</t>
  </si>
  <si>
    <t>3,50*2*54,00</t>
  </si>
  <si>
    <t>2,60*2*70,20</t>
  </si>
  <si>
    <t>151101103R00</t>
  </si>
  <si>
    <t>Zřízení pažení a rozepření stěn rýh příložné  pro jakoukoliv mezerovitost, hloubky do 8 m</t>
  </si>
  <si>
    <t>4,40*2*48,00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</si>
  <si>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</si>
  <si>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</si>
  <si>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</si>
  <si>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151101112R00</t>
  </si>
  <si>
    <t>Odstranění pažení a rozepření rýh příložné , hloubky do 4 m</t>
  </si>
  <si>
    <t>151101113R00</t>
  </si>
  <si>
    <t>Odstranění pažení a rozepření rýh příložné , hloubky do 8 m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</si>
  <si>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</si>
  <si>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</si>
  <si>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</si>
  <si>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 xml:space="preserve">  ASFALT : 1,10*(1,90-0,48)*5,30</t>
  </si>
  <si>
    <t>77,18*0,5</t>
  </si>
  <si>
    <t>161101102R00</t>
  </si>
  <si>
    <t>Svislé přemístění výkopku z horniny 1 až 4, při hloubce výkopu přes 2,5 do 4 m</t>
  </si>
  <si>
    <t>452,67*0,55</t>
  </si>
  <si>
    <t>161101103R00</t>
  </si>
  <si>
    <t>Svislé přemístění výkopku z horniny 1 až 4, při hloubce výkopu přes 4 do 6 m</t>
  </si>
  <si>
    <t xml:space="preserve">  ASFALT : 1,10*(4,40-0,48)*18,40</t>
  </si>
  <si>
    <t>225,69*0,6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</si>
  <si>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</si>
  <si>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</si>
  <si>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</si>
  <si>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CELÝ VÝKOP : </t>
  </si>
  <si>
    <t>ASFALT : 1,10*(2,90-0,48)*8,80</t>
  </si>
  <si>
    <t>1,10*(3,50-0,48)*18,50</t>
  </si>
  <si>
    <t>1,10*(4,40-0,48)*18,40</t>
  </si>
  <si>
    <t>1,10*(2,60-0,48)*22,00</t>
  </si>
  <si>
    <t>1,10*(1,20-0,48)*5,30</t>
  </si>
  <si>
    <t>1,10*(1,80-0,48)*4,70</t>
  </si>
  <si>
    <t xml:space="preserve">DLAŽBA-CHODNÍK+CYKLOPRUH : </t>
  </si>
  <si>
    <t>1,10*(2,90-0,25)*3,20</t>
  </si>
  <si>
    <t>1,10*(3,50-0,25)*6,20</t>
  </si>
  <si>
    <t>1,10*(4,40-0,25)*4,60</t>
  </si>
  <si>
    <t>1,10*(2,60-0,25)*7,30</t>
  </si>
  <si>
    <t>1,10*(1,20-0,25)*2,30</t>
  </si>
  <si>
    <t>1,10*(1,80-0,25)*7,20</t>
  </si>
  <si>
    <t xml:space="preserve">DLAŽBA VJEZD+PARKOVIŠTĚ : </t>
  </si>
  <si>
    <t>1,10*(2,90-0,32)*1,40</t>
  </si>
  <si>
    <t>1,10*(2,60-0,32)*5,30</t>
  </si>
  <si>
    <t>1,10*(1,20-0,32)*3,60</t>
  </si>
  <si>
    <t>1,10*(1,80-0,32)*1,50</t>
  </si>
  <si>
    <t xml:space="preserve">ŠTĚRK : </t>
  </si>
  <si>
    <t>1,10*(3,50-0,15)*4,10</t>
  </si>
  <si>
    <t>1,10*(2,60-0,15)*12,00</t>
  </si>
  <si>
    <t xml:space="preserve">BETON : </t>
  </si>
  <si>
    <t>1,10*(3,50-0,35)*0,10</t>
  </si>
  <si>
    <t>1,10*(2,60-0,35)*1,00</t>
  </si>
  <si>
    <t/>
  </si>
  <si>
    <t>1,10*(1,20-0,35)*4,80</t>
  </si>
  <si>
    <t xml:space="preserve">VYTL kubatura-lože,potrubí DH150,obsyp : </t>
  </si>
  <si>
    <t xml:space="preserve">NEZPEVNĚNO : </t>
  </si>
  <si>
    <t>1,10*0,55*101,40</t>
  </si>
  <si>
    <t>162701109R00</t>
  </si>
  <si>
    <t>Vodorovné přemístění výkopku příplatek k ceně za každých dalších i započatých 1 000 m přes 10 000 m  z horniny 1 až 4</t>
  </si>
  <si>
    <t>451,88*10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</si>
  <si>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</si>
  <si>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</si>
  <si>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</si>
  <si>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</si>
  <si>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</si>
  <si>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štěrkopískem : </t>
  </si>
  <si>
    <t>1,10*(1,90-0,48)*5,30</t>
  </si>
  <si>
    <t>1,10*(1,90-0,25)*2,30</t>
  </si>
  <si>
    <t>1,10*(1,90-0,32)*3,60</t>
  </si>
  <si>
    <t>1,10*(1,90-0,35)*4,80</t>
  </si>
  <si>
    <t xml:space="preserve">odečte se vytl kubatura : </t>
  </si>
  <si>
    <t>lože,potrubí DN150,obsyp : -1,10*0,55*141,10</t>
  </si>
  <si>
    <t>Mezisoučet</t>
  </si>
  <si>
    <t xml:space="preserve">vykopanou zeminou : </t>
  </si>
  <si>
    <t>1,10*2,90*11,70</t>
  </si>
  <si>
    <t>1,10*3,50*25,10</t>
  </si>
  <si>
    <t>1,10*4,40*25,90</t>
  </si>
  <si>
    <t>1,10*2,60*22,60</t>
  </si>
  <si>
    <t>1,10*1,90*5,70</t>
  </si>
  <si>
    <t>1,10*1,80*8,50</t>
  </si>
  <si>
    <t>lože,potrubí obsyp : -1,10*0,55*101,40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</si>
  <si>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</si>
  <si>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</si>
  <si>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</si>
  <si>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1,10*0,45*242,50</t>
  </si>
  <si>
    <t>199000002R00</t>
  </si>
  <si>
    <t>Poplatky za skládku horniny 1- 4, skupina 17 05 04 z Katalogu odpadů</t>
  </si>
  <si>
    <t>Cena dle Pískovny Černovice. www.piskovna-cernovice.cz</t>
  </si>
  <si>
    <t>POP</t>
  </si>
  <si>
    <t>113107405R00.</t>
  </si>
  <si>
    <t>Odstranění podkladu nad 50 m2,kam.těžené tl.4 cm</t>
  </si>
  <si>
    <t>Vlastní</t>
  </si>
  <si>
    <t>114211301R00.</t>
  </si>
  <si>
    <t>Odstranění STÁV KANAL POTRUBÍ do DN 150 mm, ve výkopu</t>
  </si>
  <si>
    <t>119001421R00.</t>
  </si>
  <si>
    <t>Dočasné zajištění kabelů - do počtu 3 kabelů vč dodávky a montáže a uložení kabelů do kabelových, chrániček</t>
  </si>
  <si>
    <t>kříení kabely : 30,00*2</t>
  </si>
  <si>
    <t>58337213R</t>
  </si>
  <si>
    <t>štěrkopísek frakce 0,0 až 32,0 mm; třída MN</t>
  </si>
  <si>
    <t>SPCM</t>
  </si>
  <si>
    <t>RTS 22/ I</t>
  </si>
  <si>
    <t>Specifikace</t>
  </si>
  <si>
    <t>POL3_</t>
  </si>
  <si>
    <t>pro zásyp : 317,49*1,3*1,1</t>
  </si>
  <si>
    <t>451572111R00</t>
  </si>
  <si>
    <t>Lože pod potrubí, stoky a drobné objekty z kameniva drobného těženého 0÷4 mm</t>
  </si>
  <si>
    <t>v otevřeném výkopu,</t>
  </si>
  <si>
    <t>1,10*0,10*242,50</t>
  </si>
  <si>
    <t>564761111R00</t>
  </si>
  <si>
    <t>Podklad nebo kryt z kameniva hrubého drceného tloušťka po zhutnění 200 mm</t>
  </si>
  <si>
    <t>velikost 32 - 63 mm s rozprostřením a zhutněním</t>
  </si>
  <si>
    <t>obnova beton vjezd : 1,10*3,50</t>
  </si>
  <si>
    <t>581121111R00</t>
  </si>
  <si>
    <t>Kryt cementobetonový silničních komunikací skupiny 3 a 4, tloušťky 150 mm</t>
  </si>
  <si>
    <t>871313121R00</t>
  </si>
  <si>
    <t>Montáž potrubí z trub z plastů těsněných gumovým kroužkem  DN 150 mm</t>
  </si>
  <si>
    <t>v otevřeném výkopu ve sklonu do 20 %,</t>
  </si>
  <si>
    <t>877313122R00</t>
  </si>
  <si>
    <t>Montáž tvarovek na potrubí z trub z plastů těsněných gumovým kroužkem přesuvek DN 150 mm</t>
  </si>
  <si>
    <t>kus</t>
  </si>
  <si>
    <t>PRO NAPOJENÍ NA ST POTRUBÍ : 39</t>
  </si>
  <si>
    <t>K150/45 : 39</t>
  </si>
  <si>
    <t>877353123R00</t>
  </si>
  <si>
    <t>Montáž tvarovek na potrubí z trub z plastů těsněných gumovým kroužkem jednoosých DN 200 mm</t>
  </si>
  <si>
    <t>R200/150 : 39</t>
  </si>
  <si>
    <t>892581111R00</t>
  </si>
  <si>
    <t>Zkoušky těsnosti kanalizačního potrubí zkouška těsnosti kanalizačního potrubí vodou  do DN 300 mm</t>
  </si>
  <si>
    <t>vodou nebo vzduchem,</t>
  </si>
  <si>
    <t>892583111R00</t>
  </si>
  <si>
    <t>Zkoušky těsnosti kanalizačního potrubí zabezpečení konců kanalizačního potrubí při tlakových zkouškách vodou  do DN 300 mm</t>
  </si>
  <si>
    <t>úsek</t>
  </si>
  <si>
    <t>8-01</t>
  </si>
  <si>
    <t>Převrtání otvoru DN 200 na st bet potrubí,d+m pryžové sedlo DN 200  VČ OBJÍMKY PRO UPEVNĚNÍ POTRUBÍ, napojení na st kanalizaci</t>
  </si>
  <si>
    <t>ks</t>
  </si>
  <si>
    <t>8-02</t>
  </si>
  <si>
    <t>Přepojení přípojek</t>
  </si>
  <si>
    <t>28614521R.</t>
  </si>
  <si>
    <t>Trubka kanalizační PP  SN 12  DN 150/3000 tl stěny 6,2mm</t>
  </si>
  <si>
    <t>242,50*1,015/3,00</t>
  </si>
  <si>
    <t>28654600R</t>
  </si>
  <si>
    <t>Koleno plastové pro venkovní kanalizaci typ: jednoznačné; spoj: hrdlový; potrubí: jednovrstvé; materiál: PP-HM; povrch: hladký; úhel = 45,0 °; DN = 150; SN 16</t>
  </si>
  <si>
    <t>28654624R</t>
  </si>
  <si>
    <t>Spojka plastová pro venkovní kanalizaci typ: přesuvná, jednoznačná; spoj: hrdlový; materiál: PP-HM; povrch: hladký; DN = 150; těsnění: SBR; příslušenství: opěrný kroužek; SN 16</t>
  </si>
  <si>
    <t>28654632R</t>
  </si>
  <si>
    <t>Spojka plastová pro venkovní kanalizaci typ: redukovaná excentrická; spoj: hrdlový; materiál: PP-HM; povrch: hladký; DN = 200; DN2 = 150; těsnění: SBR; příslušenství: opěrný kroužek; SN 16</t>
  </si>
  <si>
    <t>919731112R00</t>
  </si>
  <si>
    <t>Zarovnání styčné plochy podkladu nebo krytu z betonu prostého, tloušťky do 150 mm</t>
  </si>
  <si>
    <t>podél vybourané části komunikace nebo zpevněné plochy</t>
  </si>
  <si>
    <t>obnova beton vjezd : 3,50*2</t>
  </si>
  <si>
    <t>919735123R00</t>
  </si>
  <si>
    <t>Řezání stávajících krytů nebo podkladů betonových, hloubky přes 100 do 150 mm</t>
  </si>
  <si>
    <t>včetně spotřeby vody</t>
  </si>
  <si>
    <t>beton povrch : 5,00*2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</si>
  <si>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</si>
  <si>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</si>
  <si>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</si>
  <si>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</si>
  <si>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</si>
  <si>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</si>
  <si>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 xml:space="preserve">Hmotnosti z položek s pořadovými čísly: : </t>
  </si>
  <si>
    <t xml:space="preserve">13,14,15,26,30,31,32,33,34,36,37,38,40,43,44,45,46, : </t>
  </si>
  <si>
    <t>Součet: : 1019,63415</t>
  </si>
  <si>
    <t>979999973R00</t>
  </si>
  <si>
    <t>Poplatek za uložení, zemina a kamení,  , skupina 17 05 04 z Katalogu odpadů</t>
  </si>
  <si>
    <t>801-3</t>
  </si>
  <si>
    <t>150,12-86,68*0,286</t>
  </si>
  <si>
    <t>979990121R00.</t>
  </si>
  <si>
    <t>Poplatek za uložení suti - asfalt- skupina odpadu 170302</t>
  </si>
  <si>
    <t>kategorie 17 03 02 asfaltové směsi obsahující dehet</t>
  </si>
  <si>
    <t>86,68*0,286</t>
  </si>
  <si>
    <t>979082213R00</t>
  </si>
  <si>
    <t>Vodorovná doprava suti po suchu bez naložení, ale se složením a hrubým urovnáním na vzdálenost do 1 km</t>
  </si>
  <si>
    <t>Přesun suti</t>
  </si>
  <si>
    <t>POL8_</t>
  </si>
  <si>
    <t xml:space="preserve">Demontážní hmotnosti z položek s pořadovými čísly: : </t>
  </si>
  <si>
    <t xml:space="preserve">1,2,3,4,5,6,7,28,29, : </t>
  </si>
  <si>
    <t>Součet: : 150,12436</t>
  </si>
  <si>
    <t>979082219R00</t>
  </si>
  <si>
    <t>Vodorovná doprava suti po suchu příplatek k ceně za každý další i započatý 1 km přes 1 km</t>
  </si>
  <si>
    <t>Součet: : 2101,74104</t>
  </si>
  <si>
    <t>979087212R00</t>
  </si>
  <si>
    <t>Nakládání na dopravní prostředky suti</t>
  </si>
  <si>
    <t>pro vodorovnou dopravu</t>
  </si>
  <si>
    <t>979093111R00</t>
  </si>
  <si>
    <t>Uložení suti na skládku bez zhutnění</t>
  </si>
  <si>
    <t>800-6</t>
  </si>
  <si>
    <t>s hrubým urovnáním,</t>
  </si>
  <si>
    <t>00411 R</t>
  </si>
  <si>
    <t>Přípravné a průzkumné služby či práce</t>
  </si>
  <si>
    <t>Soubor</t>
  </si>
  <si>
    <t>VRN</t>
  </si>
  <si>
    <t>POL99_8</t>
  </si>
  <si>
    <t>005111020R</t>
  </si>
  <si>
    <t>Vytyčení stavby</t>
  </si>
  <si>
    <t>005111021R</t>
  </si>
  <si>
    <t>Vytyčení inženýrských sítí</t>
  </si>
  <si>
    <t>005121 R</t>
  </si>
  <si>
    <t>Zařízení staveniště</t>
  </si>
  <si>
    <t>005211080R</t>
  </si>
  <si>
    <t xml:space="preserve">Bezpečnostní a hygienická opatření na staveništi </t>
  </si>
  <si>
    <t>005241020R</t>
  </si>
  <si>
    <t xml:space="preserve">Geodetické zaměření skutečného provedení  </t>
  </si>
  <si>
    <t>005.9</t>
  </si>
  <si>
    <t>Provozní vlivy, projednání a zajištění přístup. tras</t>
  </si>
  <si>
    <t>kompl</t>
  </si>
  <si>
    <t>SUM</t>
  </si>
  <si>
    <t>END</t>
  </si>
  <si>
    <t>564851112RT4</t>
  </si>
  <si>
    <t>Podklad ze štěrkodrti s rozprostřením a zhutněním frakce 0-63 mm, tloušťka po zhutnění 160 mm</t>
  </si>
  <si>
    <t>dl vjezd+parkoviště : 1,10*60,50*2</t>
  </si>
  <si>
    <t>564861115RT4</t>
  </si>
  <si>
    <t>Podklad ze štěrkodrti s rozprostřením a zhutněním frakce 0-63 mm, tloušťka po zhutnění 240 mm</t>
  </si>
  <si>
    <t>asfalt plocha-tl 48cm : 1,10*84,60*2</t>
  </si>
  <si>
    <t>564871111RT4</t>
  </si>
  <si>
    <t>Podklad ze štěrkodrti s rozprostřením a zhutněním frakce 0-63 mm, tloušťka po zhutnění 250 mm</t>
  </si>
  <si>
    <t>dl chodníky +cyklopruh : 1,10*59,30</t>
  </si>
  <si>
    <t>998222011R00</t>
  </si>
  <si>
    <t>Přesun hmot pozemních komunikací, kryt z kameniva jakékoliv délky objektu</t>
  </si>
  <si>
    <t>vodorovně do 200 m</t>
  </si>
  <si>
    <t xml:space="preserve">1,2,3, : </t>
  </si>
  <si>
    <t>Součet: : 189,22629</t>
  </si>
  <si>
    <t>998222094R00</t>
  </si>
  <si>
    <t>Přesun hmot pozemních komunikací, kryt z kameniva příplatek k ceně za zvětšený přesun přes vymezenou dopravní vzdálenost do 5 000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</si>
</sst>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sOb8QGpIqDZxhfST1TNA68V6aZcJ49do7PJFROR1yQoGYla6hzjv2g6flU7n4IQ2XIGwUvH+rjn5kRHAZkkG/A==" saltValue="cmo3WA3m8V/o3TC2NR18e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SUMIF(F55:F63,A16,I55:I63)+SUMIF(F55:F63,"PSU",I55:I63)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SUMIF(F55:F63,A17,I55:I63)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SUMIF(F55:F63,A18,I55:I63)</f>
        <v>0</v>
      </c>
      <c r="J18" s="85"/>
    </row>
    <row r="19" spans="1:10" ht="23.25" customHeight="1" x14ac:dyDescent="0.2">
      <c r="A19" s="194" t="s">
        <v>78</v>
      </c>
      <c r="B19" s="38" t="s">
        <v>27</v>
      </c>
      <c r="C19" s="62"/>
      <c r="D19" s="63"/>
      <c r="E19" s="83"/>
      <c r="F19" s="84"/>
      <c r="G19" s="83"/>
      <c r="H19" s="84"/>
      <c r="I19" s="83">
        <f>SUMIF(F55:F63,A19,I55:I63)</f>
        <v>0</v>
      </c>
      <c r="J19" s="85"/>
    </row>
    <row r="20" spans="1:10" ht="23.25" customHeight="1" x14ac:dyDescent="0.2">
      <c r="A20" s="194" t="s">
        <v>79</v>
      </c>
      <c r="B20" s="38" t="s">
        <v>28</v>
      </c>
      <c r="C20" s="62"/>
      <c r="D20" s="63"/>
      <c r="E20" s="83"/>
      <c r="F20" s="84"/>
      <c r="G20" s="83"/>
      <c r="H20" s="84"/>
      <c r="I20" s="83">
        <f>SUMIF(F55:F63,A20,I55:I63)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'01 1 Pol'!AE356+'01 2 Pol'!AE27</f>
        <v>0</v>
      </c>
      <c r="G39" s="147">
        <f>'01 1 Pol'!AF356+'01 2 Pol'!AF27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47</v>
      </c>
      <c r="C41" s="151" t="s">
        <v>48</v>
      </c>
      <c r="D41" s="151"/>
      <c r="E41" s="151"/>
      <c r="F41" s="152">
        <f>'01 1 Pol'!AE356+'01 2 Pol'!AE27</f>
        <v>0</v>
      </c>
      <c r="G41" s="153">
        <f>'01 1 Pol'!AF356+'01 2 Pol'!AF27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customHeight="1" x14ac:dyDescent="0.2">
      <c r="A42" s="134">
        <v>3</v>
      </c>
      <c r="B42" s="155" t="s">
        <v>49</v>
      </c>
      <c r="C42" s="145" t="s">
        <v>50</v>
      </c>
      <c r="D42" s="145"/>
      <c r="E42" s="145"/>
      <c r="F42" s="156">
        <f>'01 1 Pol'!AE356</f>
        <v>0</v>
      </c>
      <c r="G42" s="148">
        <f>'01 1 Pol'!AF356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51</v>
      </c>
      <c r="C43" s="145" t="s">
        <v>52</v>
      </c>
      <c r="D43" s="145"/>
      <c r="E43" s="145"/>
      <c r="F43" s="156">
        <f>'01 2 Pol'!AE27</f>
        <v>0</v>
      </c>
      <c r="G43" s="148">
        <f>'01 2 Pol'!AF27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/>
      <c r="B44" s="157" t="s">
        <v>53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73" t="s">
        <v>62</v>
      </c>
    </row>
    <row r="54" spans="1:10" ht="25.5" customHeight="1" x14ac:dyDescent="0.2">
      <c r="A54" s="175"/>
      <c r="B54" s="178" t="s">
        <v>17</v>
      </c>
      <c r="C54" s="178" t="s">
        <v>5</v>
      </c>
      <c r="D54" s="179"/>
      <c r="E54" s="179"/>
      <c r="F54" s="180" t="s">
        <v>63</v>
      </c>
      <c r="G54" s="180"/>
      <c r="H54" s="180"/>
      <c r="I54" s="180" t="s">
        <v>29</v>
      </c>
      <c r="J54" s="180" t="s">
        <v>0</v>
      </c>
    </row>
    <row r="55" spans="1:10" ht="36.75" customHeight="1" x14ac:dyDescent="0.2">
      <c r="A55" s="176"/>
      <c r="B55" s="181" t="s">
        <v>49</v>
      </c>
      <c r="C55" s="182" t="s">
        <v>64</v>
      </c>
      <c r="D55" s="183"/>
      <c r="E55" s="183"/>
      <c r="F55" s="190" t="s">
        <v>24</v>
      </c>
      <c r="G55" s="191"/>
      <c r="H55" s="191"/>
      <c r="I55" s="191">
        <f>'01 1 Pol'!G8</f>
        <v>0</v>
      </c>
      <c r="J55" s="187" t="str">
        <f>IF(I64=0,"",I55/I64*100)</f>
        <v/>
      </c>
    </row>
    <row r="56" spans="1:10" ht="36.75" customHeight="1" x14ac:dyDescent="0.2">
      <c r="A56" s="176"/>
      <c r="B56" s="181" t="s">
        <v>65</v>
      </c>
      <c r="C56" s="182" t="s">
        <v>66</v>
      </c>
      <c r="D56" s="183"/>
      <c r="E56" s="183"/>
      <c r="F56" s="190" t="s">
        <v>24</v>
      </c>
      <c r="G56" s="191"/>
      <c r="H56" s="191"/>
      <c r="I56" s="191">
        <f>'01 1 Pol'!G276</f>
        <v>0</v>
      </c>
      <c r="J56" s="187" t="str">
        <f>IF(I64=0,"",I56/I64*100)</f>
        <v/>
      </c>
    </row>
    <row r="57" spans="1:10" ht="36.75" customHeight="1" x14ac:dyDescent="0.2">
      <c r="A57" s="176"/>
      <c r="B57" s="181" t="s">
        <v>67</v>
      </c>
      <c r="C57" s="182" t="s">
        <v>68</v>
      </c>
      <c r="D57" s="183"/>
      <c r="E57" s="183"/>
      <c r="F57" s="190" t="s">
        <v>24</v>
      </c>
      <c r="G57" s="191"/>
      <c r="H57" s="191"/>
      <c r="I57" s="191">
        <f>'01 1 Pol'!G280+'01 2 Pol'!G8</f>
        <v>0</v>
      </c>
      <c r="J57" s="187" t="str">
        <f>IF(I64=0,"",I57/I64*100)</f>
        <v/>
      </c>
    </row>
    <row r="58" spans="1:10" ht="36.75" customHeight="1" x14ac:dyDescent="0.2">
      <c r="A58" s="176"/>
      <c r="B58" s="181" t="s">
        <v>69</v>
      </c>
      <c r="C58" s="182" t="s">
        <v>70</v>
      </c>
      <c r="D58" s="183"/>
      <c r="E58" s="183"/>
      <c r="F58" s="190" t="s">
        <v>24</v>
      </c>
      <c r="G58" s="191"/>
      <c r="H58" s="191"/>
      <c r="I58" s="191">
        <f>'01 1 Pol'!G286</f>
        <v>0</v>
      </c>
      <c r="J58" s="187" t="str">
        <f>IF(I64=0,"",I58/I64*100)</f>
        <v/>
      </c>
    </row>
    <row r="59" spans="1:10" ht="36.75" customHeight="1" x14ac:dyDescent="0.2">
      <c r="A59" s="176"/>
      <c r="B59" s="181" t="s">
        <v>71</v>
      </c>
      <c r="C59" s="182" t="s">
        <v>72</v>
      </c>
      <c r="D59" s="183"/>
      <c r="E59" s="183"/>
      <c r="F59" s="190" t="s">
        <v>24</v>
      </c>
      <c r="G59" s="191"/>
      <c r="H59" s="191"/>
      <c r="I59" s="191">
        <f>'01 1 Pol'!G309</f>
        <v>0</v>
      </c>
      <c r="J59" s="187" t="str">
        <f>IF(I64=0,"",I59/I64*100)</f>
        <v/>
      </c>
    </row>
    <row r="60" spans="1:10" ht="36.75" customHeight="1" x14ac:dyDescent="0.2">
      <c r="A60" s="176"/>
      <c r="B60" s="181" t="s">
        <v>73</v>
      </c>
      <c r="C60" s="182" t="s">
        <v>74</v>
      </c>
      <c r="D60" s="183"/>
      <c r="E60" s="183"/>
      <c r="F60" s="190" t="s">
        <v>24</v>
      </c>
      <c r="G60" s="191"/>
      <c r="H60" s="191"/>
      <c r="I60" s="191">
        <f>'01 1 Pol'!G316+'01 2 Pol'!G15</f>
        <v>0</v>
      </c>
      <c r="J60" s="187" t="str">
        <f>IF(I64=0,"",I60/I64*100)</f>
        <v/>
      </c>
    </row>
    <row r="61" spans="1:10" ht="36.75" customHeight="1" x14ac:dyDescent="0.2">
      <c r="A61" s="176"/>
      <c r="B61" s="181" t="s">
        <v>75</v>
      </c>
      <c r="C61" s="182" t="s">
        <v>76</v>
      </c>
      <c r="D61" s="183"/>
      <c r="E61" s="183"/>
      <c r="F61" s="190" t="s">
        <v>77</v>
      </c>
      <c r="G61" s="191"/>
      <c r="H61" s="191"/>
      <c r="I61" s="191">
        <f>'01 1 Pol'!G322</f>
        <v>0</v>
      </c>
      <c r="J61" s="187" t="str">
        <f>IF(I64=0,"",I61/I64*100)</f>
        <v/>
      </c>
    </row>
    <row r="62" spans="1:10" ht="36.75" customHeight="1" x14ac:dyDescent="0.2">
      <c r="A62" s="176"/>
      <c r="B62" s="181" t="s">
        <v>78</v>
      </c>
      <c r="C62" s="182" t="s">
        <v>27</v>
      </c>
      <c r="D62" s="183"/>
      <c r="E62" s="183"/>
      <c r="F62" s="190" t="s">
        <v>78</v>
      </c>
      <c r="G62" s="191"/>
      <c r="H62" s="191"/>
      <c r="I62" s="191">
        <f>'01 1 Pol'!G346</f>
        <v>0</v>
      </c>
      <c r="J62" s="187" t="str">
        <f>IF(I64=0,"",I62/I64*100)</f>
        <v/>
      </c>
    </row>
    <row r="63" spans="1:10" ht="36.75" customHeight="1" x14ac:dyDescent="0.2">
      <c r="A63" s="176"/>
      <c r="B63" s="181" t="s">
        <v>79</v>
      </c>
      <c r="C63" s="182" t="s">
        <v>28</v>
      </c>
      <c r="D63" s="183"/>
      <c r="E63" s="183"/>
      <c r="F63" s="190" t="s">
        <v>79</v>
      </c>
      <c r="G63" s="191"/>
      <c r="H63" s="191"/>
      <c r="I63" s="191">
        <f>'01 1 Pol'!G350</f>
        <v>0</v>
      </c>
      <c r="J63" s="187" t="str">
        <f>IF(I64=0,"",I63/I64*100)</f>
        <v/>
      </c>
    </row>
    <row r="64" spans="1:10" ht="25.5" customHeight="1" x14ac:dyDescent="0.2">
      <c r="A64" s="177"/>
      <c r="B64" s="184" t="s">
        <v>1</v>
      </c>
      <c r="C64" s="185"/>
      <c r="D64" s="186"/>
      <c r="E64" s="186"/>
      <c r="F64" s="192"/>
      <c r="G64" s="193"/>
      <c r="H64" s="193"/>
      <c r="I64" s="193">
        <f>SUM(I55:I63)</f>
        <v>0</v>
      </c>
      <c r="J64" s="188">
        <f>SUM(J55:J63)</f>
        <v>0</v>
      </c>
    </row>
    <row r="65" spans="6:10" x14ac:dyDescent="0.2">
      <c r="F65" s="133"/>
      <c r="G65" s="133"/>
      <c r="H65" s="133"/>
      <c r="I65" s="133"/>
      <c r="J65" s="189"/>
    </row>
    <row r="66" spans="6:10" x14ac:dyDescent="0.2">
      <c r="F66" s="133"/>
      <c r="G66" s="133"/>
      <c r="H66" s="133"/>
      <c r="I66" s="133"/>
      <c r="J66" s="189"/>
    </row>
    <row r="67" spans="6:10" x14ac:dyDescent="0.2">
      <c r="F67" s="133"/>
      <c r="G67" s="133"/>
      <c r="H67" s="133"/>
      <c r="I67" s="133"/>
      <c r="J67" s="189"/>
    </row>
  </sheetData>
  <sheetProtection algorithmName="SHA-512" hashValue="mYJ6EgYpsISWmn3jFURaOutXihqI2N7U/UIEDi0lQozetvbuja6FQ0UCr7dujzkSYBlqqsXItFTDIKxS6PBuOw==" saltValue="mak3pMuZTb31Egh0CU7t4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ftBm3W/Utol/1gZkMZxkSG0rq0IUI7EzW3UV8EaeeBPPsa3Punej/oSRujqwuL0VkFohQXQKO4dQqDDkQemyaQ==" saltValue="vzVD+zPjr1v77YNa4oKzY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4DD32-16B1-45FF-A1B3-C3DD1EF6732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82</v>
      </c>
      <c r="AG3" t="s">
        <v>83</v>
      </c>
    </row>
    <row r="4" spans="1:60" ht="24.95" customHeight="1" x14ac:dyDescent="0.2">
      <c r="A4" s="200" t="s">
        <v>9</v>
      </c>
      <c r="B4" s="201" t="s">
        <v>49</v>
      </c>
      <c r="C4" s="202" t="s">
        <v>50</v>
      </c>
      <c r="D4" s="203"/>
      <c r="E4" s="203"/>
      <c r="F4" s="203"/>
      <c r="G4" s="204"/>
      <c r="AG4" t="s">
        <v>84</v>
      </c>
    </row>
    <row r="5" spans="1:60" x14ac:dyDescent="0.2">
      <c r="D5" s="10"/>
    </row>
    <row r="6" spans="1:60" ht="38.25" x14ac:dyDescent="0.2">
      <c r="A6" s="206" t="s">
        <v>85</v>
      </c>
      <c r="B6" s="208" t="s">
        <v>86</v>
      </c>
      <c r="C6" s="208" t="s">
        <v>87</v>
      </c>
      <c r="D6" s="207" t="s">
        <v>88</v>
      </c>
      <c r="E6" s="206" t="s">
        <v>89</v>
      </c>
      <c r="F6" s="205" t="s">
        <v>90</v>
      </c>
      <c r="G6" s="206" t="s">
        <v>29</v>
      </c>
      <c r="H6" s="209" t="s">
        <v>30</v>
      </c>
      <c r="I6" s="209" t="s">
        <v>91</v>
      </c>
      <c r="J6" s="209" t="s">
        <v>31</v>
      </c>
      <c r="K6" s="209" t="s">
        <v>92</v>
      </c>
      <c r="L6" s="209" t="s">
        <v>93</v>
      </c>
      <c r="M6" s="209" t="s">
        <v>94</v>
      </c>
      <c r="N6" s="209" t="s">
        <v>95</v>
      </c>
      <c r="O6" s="209" t="s">
        <v>96</v>
      </c>
      <c r="P6" s="209" t="s">
        <v>97</v>
      </c>
      <c r="Q6" s="209" t="s">
        <v>98</v>
      </c>
      <c r="R6" s="209" t="s">
        <v>99</v>
      </c>
      <c r="S6" s="209" t="s">
        <v>100</v>
      </c>
      <c r="T6" s="209" t="s">
        <v>101</v>
      </c>
      <c r="U6" s="209" t="s">
        <v>102</v>
      </c>
      <c r="V6" s="209" t="s">
        <v>103</v>
      </c>
      <c r="W6" s="209" t="s">
        <v>104</v>
      </c>
      <c r="X6" s="209" t="s">
        <v>105</v>
      </c>
      <c r="Y6" s="209" t="s">
        <v>106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8" t="s">
        <v>107</v>
      </c>
      <c r="B8" s="229" t="s">
        <v>49</v>
      </c>
      <c r="C8" s="252" t="s">
        <v>64</v>
      </c>
      <c r="D8" s="230"/>
      <c r="E8" s="231"/>
      <c r="F8" s="232"/>
      <c r="G8" s="232">
        <f>SUMIF(AG9:AG275,"&lt;&gt;NOR",G9:G275)</f>
        <v>0</v>
      </c>
      <c r="H8" s="232"/>
      <c r="I8" s="232">
        <f>SUM(I9:I275)</f>
        <v>0</v>
      </c>
      <c r="J8" s="232"/>
      <c r="K8" s="232">
        <f>SUM(K9:K275)</f>
        <v>0</v>
      </c>
      <c r="L8" s="232"/>
      <c r="M8" s="232">
        <f>SUM(M9:M275)</f>
        <v>0</v>
      </c>
      <c r="N8" s="231"/>
      <c r="O8" s="231">
        <f>SUM(O9:O275)</f>
        <v>965.18000000000006</v>
      </c>
      <c r="P8" s="231"/>
      <c r="Q8" s="231">
        <f>SUM(Q9:Q275)</f>
        <v>150.12000000000003</v>
      </c>
      <c r="R8" s="232"/>
      <c r="S8" s="232"/>
      <c r="T8" s="233"/>
      <c r="U8" s="227"/>
      <c r="V8" s="227">
        <f>SUM(V9:V275)</f>
        <v>2438.5</v>
      </c>
      <c r="W8" s="227"/>
      <c r="X8" s="227"/>
      <c r="Y8" s="227"/>
      <c r="AG8" t="s">
        <v>108</v>
      </c>
    </row>
    <row r="9" spans="1:60" ht="22.5" outlineLevel="1" x14ac:dyDescent="0.2">
      <c r="A9" s="235">
        <v>1</v>
      </c>
      <c r="B9" s="236" t="s">
        <v>109</v>
      </c>
      <c r="C9" s="253" t="s">
        <v>110</v>
      </c>
      <c r="D9" s="237" t="s">
        <v>111</v>
      </c>
      <c r="E9" s="238">
        <v>45.21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0.13800000000000001</v>
      </c>
      <c r="Q9" s="238">
        <f>ROUND(E9*P9,2)</f>
        <v>6.24</v>
      </c>
      <c r="R9" s="240" t="s">
        <v>112</v>
      </c>
      <c r="S9" s="240" t="s">
        <v>113</v>
      </c>
      <c r="T9" s="241" t="s">
        <v>114</v>
      </c>
      <c r="U9" s="220">
        <v>0.16</v>
      </c>
      <c r="V9" s="220">
        <f>ROUND(E9*U9,2)</f>
        <v>7.23</v>
      </c>
      <c r="W9" s="220"/>
      <c r="X9" s="220" t="s">
        <v>115</v>
      </c>
      <c r="Y9" s="220" t="s">
        <v>116</v>
      </c>
      <c r="Z9" s="210"/>
      <c r="AA9" s="210"/>
      <c r="AB9" s="210"/>
      <c r="AC9" s="210"/>
      <c r="AD9" s="210"/>
      <c r="AE9" s="210"/>
      <c r="AF9" s="210"/>
      <c r="AG9" s="210" t="s">
        <v>117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4" t="s">
        <v>118</v>
      </c>
      <c r="D10" s="242"/>
      <c r="E10" s="242"/>
      <c r="F10" s="242"/>
      <c r="G10" s="242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55" t="s">
        <v>120</v>
      </c>
      <c r="D11" s="221"/>
      <c r="E11" s="222">
        <v>33.880000000000003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121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55" t="s">
        <v>122</v>
      </c>
      <c r="D12" s="221"/>
      <c r="E12" s="222">
        <v>11.33</v>
      </c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121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35">
        <v>2</v>
      </c>
      <c r="B13" s="236" t="s">
        <v>123</v>
      </c>
      <c r="C13" s="253" t="s">
        <v>124</v>
      </c>
      <c r="D13" s="237" t="s">
        <v>111</v>
      </c>
      <c r="E13" s="238">
        <v>138.38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38">
        <v>0</v>
      </c>
      <c r="O13" s="238">
        <f>ROUND(E13*N13,2)</f>
        <v>0</v>
      </c>
      <c r="P13" s="238">
        <v>0.33</v>
      </c>
      <c r="Q13" s="238">
        <f>ROUND(E13*P13,2)</f>
        <v>45.67</v>
      </c>
      <c r="R13" s="240" t="s">
        <v>112</v>
      </c>
      <c r="S13" s="240" t="s">
        <v>113</v>
      </c>
      <c r="T13" s="241" t="s">
        <v>114</v>
      </c>
      <c r="U13" s="220">
        <v>0.04</v>
      </c>
      <c r="V13" s="220">
        <f>ROUND(E13*U13,2)</f>
        <v>5.54</v>
      </c>
      <c r="W13" s="220"/>
      <c r="X13" s="220" t="s">
        <v>115</v>
      </c>
      <c r="Y13" s="220" t="s">
        <v>116</v>
      </c>
      <c r="Z13" s="210"/>
      <c r="AA13" s="210"/>
      <c r="AB13" s="210"/>
      <c r="AC13" s="210"/>
      <c r="AD13" s="210"/>
      <c r="AE13" s="210"/>
      <c r="AF13" s="210"/>
      <c r="AG13" s="210" t="s">
        <v>117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5" t="s">
        <v>125</v>
      </c>
      <c r="D14" s="221"/>
      <c r="E14" s="222">
        <v>86.68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121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55" t="s">
        <v>120</v>
      </c>
      <c r="D15" s="221"/>
      <c r="E15" s="222">
        <v>33.880000000000003</v>
      </c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121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55" t="s">
        <v>126</v>
      </c>
      <c r="D16" s="221"/>
      <c r="E16" s="222">
        <v>17.82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121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35">
        <v>3</v>
      </c>
      <c r="B17" s="236" t="s">
        <v>127</v>
      </c>
      <c r="C17" s="253" t="s">
        <v>128</v>
      </c>
      <c r="D17" s="237" t="s">
        <v>111</v>
      </c>
      <c r="E17" s="238">
        <v>103.51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0</v>
      </c>
      <c r="O17" s="238">
        <f>ROUND(E17*N17,2)</f>
        <v>0</v>
      </c>
      <c r="P17" s="238">
        <v>0.44</v>
      </c>
      <c r="Q17" s="238">
        <f>ROUND(E17*P17,2)</f>
        <v>45.54</v>
      </c>
      <c r="R17" s="240" t="s">
        <v>112</v>
      </c>
      <c r="S17" s="240" t="s">
        <v>113</v>
      </c>
      <c r="T17" s="241" t="s">
        <v>129</v>
      </c>
      <c r="U17" s="220">
        <v>0.05</v>
      </c>
      <c r="V17" s="220">
        <f>ROUND(E17*U17,2)</f>
        <v>5.18</v>
      </c>
      <c r="W17" s="220"/>
      <c r="X17" s="220" t="s">
        <v>115</v>
      </c>
      <c r="Y17" s="220" t="s">
        <v>116</v>
      </c>
      <c r="Z17" s="210"/>
      <c r="AA17" s="210"/>
      <c r="AB17" s="210"/>
      <c r="AC17" s="210"/>
      <c r="AD17" s="210"/>
      <c r="AE17" s="210"/>
      <c r="AF17" s="210"/>
      <c r="AG17" s="210" t="s">
        <v>117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55" t="s">
        <v>125</v>
      </c>
      <c r="D18" s="221"/>
      <c r="E18" s="222">
        <v>86.68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55" t="s">
        <v>122</v>
      </c>
      <c r="D19" s="221"/>
      <c r="E19" s="222">
        <v>11.33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121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55" t="s">
        <v>130</v>
      </c>
      <c r="D20" s="221"/>
      <c r="E20" s="222">
        <v>5.5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121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35">
        <v>4</v>
      </c>
      <c r="B21" s="236" t="s">
        <v>131</v>
      </c>
      <c r="C21" s="253" t="s">
        <v>132</v>
      </c>
      <c r="D21" s="237" t="s">
        <v>111</v>
      </c>
      <c r="E21" s="238">
        <v>86.68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38">
        <v>0</v>
      </c>
      <c r="O21" s="238">
        <f>ROUND(E21*N21,2)</f>
        <v>0</v>
      </c>
      <c r="P21" s="238">
        <v>0.28599999999999998</v>
      </c>
      <c r="Q21" s="238">
        <f>ROUND(E21*P21,2)</f>
        <v>24.79</v>
      </c>
      <c r="R21" s="240" t="s">
        <v>112</v>
      </c>
      <c r="S21" s="240" t="s">
        <v>113</v>
      </c>
      <c r="T21" s="241" t="s">
        <v>114</v>
      </c>
      <c r="U21" s="220">
        <v>9.5799999999999996E-2</v>
      </c>
      <c r="V21" s="220">
        <f>ROUND(E21*U21,2)</f>
        <v>8.3000000000000007</v>
      </c>
      <c r="W21" s="220"/>
      <c r="X21" s="220" t="s">
        <v>115</v>
      </c>
      <c r="Y21" s="220" t="s">
        <v>116</v>
      </c>
      <c r="Z21" s="210"/>
      <c r="AA21" s="210"/>
      <c r="AB21" s="210"/>
      <c r="AC21" s="210"/>
      <c r="AD21" s="210"/>
      <c r="AE21" s="210"/>
      <c r="AF21" s="210"/>
      <c r="AG21" s="210" t="s">
        <v>117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55" t="s">
        <v>125</v>
      </c>
      <c r="D22" s="221"/>
      <c r="E22" s="222">
        <v>86.68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121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35">
        <v>5</v>
      </c>
      <c r="B23" s="236" t="s">
        <v>133</v>
      </c>
      <c r="C23" s="253" t="s">
        <v>134</v>
      </c>
      <c r="D23" s="237" t="s">
        <v>111</v>
      </c>
      <c r="E23" s="238">
        <v>5.5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38">
        <v>0</v>
      </c>
      <c r="O23" s="238">
        <f>ROUND(E23*N23,2)</f>
        <v>0</v>
      </c>
      <c r="P23" s="238">
        <v>0.36</v>
      </c>
      <c r="Q23" s="238">
        <f>ROUND(E23*P23,2)</f>
        <v>1.98</v>
      </c>
      <c r="R23" s="240" t="s">
        <v>112</v>
      </c>
      <c r="S23" s="240" t="s">
        <v>113</v>
      </c>
      <c r="T23" s="241" t="s">
        <v>114</v>
      </c>
      <c r="U23" s="220">
        <v>1.23</v>
      </c>
      <c r="V23" s="220">
        <f>ROUND(E23*U23,2)</f>
        <v>6.77</v>
      </c>
      <c r="W23" s="220"/>
      <c r="X23" s="220" t="s">
        <v>115</v>
      </c>
      <c r="Y23" s="220" t="s">
        <v>116</v>
      </c>
      <c r="Z23" s="210"/>
      <c r="AA23" s="210"/>
      <c r="AB23" s="210"/>
      <c r="AC23" s="210"/>
      <c r="AD23" s="210"/>
      <c r="AE23" s="210"/>
      <c r="AF23" s="210"/>
      <c r="AG23" s="210" t="s">
        <v>117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55" t="s">
        <v>130</v>
      </c>
      <c r="D24" s="221"/>
      <c r="E24" s="222">
        <v>5.5</v>
      </c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121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5">
        <v>6</v>
      </c>
      <c r="B25" s="236" t="s">
        <v>135</v>
      </c>
      <c r="C25" s="253" t="s">
        <v>136</v>
      </c>
      <c r="D25" s="237" t="s">
        <v>137</v>
      </c>
      <c r="E25" s="238">
        <v>50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38">
        <v>0</v>
      </c>
      <c r="O25" s="238">
        <f>ROUND(E25*N25,2)</f>
        <v>0</v>
      </c>
      <c r="P25" s="238">
        <v>0.27</v>
      </c>
      <c r="Q25" s="238">
        <f>ROUND(E25*P25,2)</f>
        <v>13.5</v>
      </c>
      <c r="R25" s="240" t="s">
        <v>112</v>
      </c>
      <c r="S25" s="240" t="s">
        <v>113</v>
      </c>
      <c r="T25" s="241" t="s">
        <v>114</v>
      </c>
      <c r="U25" s="220">
        <v>0.123</v>
      </c>
      <c r="V25" s="220">
        <f>ROUND(E25*U25,2)</f>
        <v>6.15</v>
      </c>
      <c r="W25" s="220"/>
      <c r="X25" s="220" t="s">
        <v>115</v>
      </c>
      <c r="Y25" s="220" t="s">
        <v>116</v>
      </c>
      <c r="Z25" s="210"/>
      <c r="AA25" s="210"/>
      <c r="AB25" s="210"/>
      <c r="AC25" s="210"/>
      <c r="AD25" s="210"/>
      <c r="AE25" s="210"/>
      <c r="AF25" s="210"/>
      <c r="AG25" s="210" t="s">
        <v>117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4" t="s">
        <v>138</v>
      </c>
      <c r="D26" s="242"/>
      <c r="E26" s="242"/>
      <c r="F26" s="242"/>
      <c r="G26" s="242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119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43" t="str">
        <f>C26</f>
        <v>s vybouráním lože, s přemístěním hmot na skládku na vzdálenost do 3 m nebo naložením na dopravní prostředek</v>
      </c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5">
        <v>7</v>
      </c>
      <c r="B27" s="236" t="s">
        <v>139</v>
      </c>
      <c r="C27" s="253" t="s">
        <v>140</v>
      </c>
      <c r="D27" s="237" t="s">
        <v>137</v>
      </c>
      <c r="E27" s="238">
        <v>40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0</v>
      </c>
      <c r="O27" s="238">
        <f>ROUND(E27*N27,2)</f>
        <v>0</v>
      </c>
      <c r="P27" s="238">
        <v>0.04</v>
      </c>
      <c r="Q27" s="238">
        <f>ROUND(E27*P27,2)</f>
        <v>1.6</v>
      </c>
      <c r="R27" s="240" t="s">
        <v>141</v>
      </c>
      <c r="S27" s="240" t="s">
        <v>113</v>
      </c>
      <c r="T27" s="241" t="s">
        <v>114</v>
      </c>
      <c r="U27" s="220">
        <v>0.25</v>
      </c>
      <c r="V27" s="220">
        <f>ROUND(E27*U27,2)</f>
        <v>10</v>
      </c>
      <c r="W27" s="220"/>
      <c r="X27" s="220" t="s">
        <v>115</v>
      </c>
      <c r="Y27" s="220" t="s">
        <v>116</v>
      </c>
      <c r="Z27" s="210"/>
      <c r="AA27" s="210"/>
      <c r="AB27" s="210"/>
      <c r="AC27" s="210"/>
      <c r="AD27" s="210"/>
      <c r="AE27" s="210"/>
      <c r="AF27" s="210"/>
      <c r="AG27" s="210" t="s">
        <v>117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54" t="s">
        <v>142</v>
      </c>
      <c r="D28" s="242"/>
      <c r="E28" s="242"/>
      <c r="F28" s="242"/>
      <c r="G28" s="242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119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55" t="s">
        <v>143</v>
      </c>
      <c r="D29" s="221"/>
      <c r="E29" s="222">
        <v>40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121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35">
        <v>8</v>
      </c>
      <c r="B30" s="236" t="s">
        <v>144</v>
      </c>
      <c r="C30" s="253" t="s">
        <v>145</v>
      </c>
      <c r="D30" s="237" t="s">
        <v>146</v>
      </c>
      <c r="E30" s="238">
        <v>960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40" t="s">
        <v>147</v>
      </c>
      <c r="S30" s="240" t="s">
        <v>113</v>
      </c>
      <c r="T30" s="241" t="s">
        <v>148</v>
      </c>
      <c r="U30" s="220">
        <v>0.2</v>
      </c>
      <c r="V30" s="220">
        <f>ROUND(E30*U30,2)</f>
        <v>192</v>
      </c>
      <c r="W30" s="220"/>
      <c r="X30" s="220" t="s">
        <v>115</v>
      </c>
      <c r="Y30" s="220" t="s">
        <v>116</v>
      </c>
      <c r="Z30" s="210"/>
      <c r="AA30" s="210"/>
      <c r="AB30" s="210"/>
      <c r="AC30" s="210"/>
      <c r="AD30" s="210"/>
      <c r="AE30" s="210"/>
      <c r="AF30" s="210"/>
      <c r="AG30" s="210" t="s">
        <v>117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2" x14ac:dyDescent="0.2">
      <c r="A31" s="217"/>
      <c r="B31" s="218"/>
      <c r="C31" s="254" t="s">
        <v>149</v>
      </c>
      <c r="D31" s="242"/>
      <c r="E31" s="242"/>
      <c r="F31" s="242"/>
      <c r="G31" s="242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119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43" t="str">
        <f>C31</f>
        <v>na vzdálenost od hladiny vody v jímce po výšku roviny proložené osou nejvyššího bodu výtlačného potrubí. Včetně odpadní potrubí v délce do 20 m.</v>
      </c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35">
        <v>9</v>
      </c>
      <c r="B32" s="236" t="s">
        <v>150</v>
      </c>
      <c r="C32" s="253" t="s">
        <v>151</v>
      </c>
      <c r="D32" s="237" t="s">
        <v>152</v>
      </c>
      <c r="E32" s="238">
        <v>40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40" t="s">
        <v>147</v>
      </c>
      <c r="S32" s="240" t="s">
        <v>113</v>
      </c>
      <c r="T32" s="241" t="s">
        <v>148</v>
      </c>
      <c r="U32" s="220">
        <v>0</v>
      </c>
      <c r="V32" s="220">
        <f>ROUND(E32*U32,2)</f>
        <v>0</v>
      </c>
      <c r="W32" s="220"/>
      <c r="X32" s="220" t="s">
        <v>115</v>
      </c>
      <c r="Y32" s="220" t="s">
        <v>116</v>
      </c>
      <c r="Z32" s="210"/>
      <c r="AA32" s="210"/>
      <c r="AB32" s="210"/>
      <c r="AC32" s="210"/>
      <c r="AD32" s="210"/>
      <c r="AE32" s="210"/>
      <c r="AF32" s="210"/>
      <c r="AG32" s="210" t="s">
        <v>117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2" x14ac:dyDescent="0.2">
      <c r="A33" s="217"/>
      <c r="B33" s="218"/>
      <c r="C33" s="254" t="s">
        <v>153</v>
      </c>
      <c r="D33" s="242"/>
      <c r="E33" s="242"/>
      <c r="F33" s="242"/>
      <c r="G33" s="242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119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43" t="str">
        <f>C33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17"/>
      <c r="B34" s="218"/>
      <c r="C34" s="255" t="s">
        <v>154</v>
      </c>
      <c r="D34" s="221"/>
      <c r="E34" s="222">
        <v>40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121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5">
        <v>10</v>
      </c>
      <c r="B35" s="236" t="s">
        <v>155</v>
      </c>
      <c r="C35" s="253" t="s">
        <v>156</v>
      </c>
      <c r="D35" s="237" t="s">
        <v>157</v>
      </c>
      <c r="E35" s="238">
        <v>99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40" t="s">
        <v>147</v>
      </c>
      <c r="S35" s="240" t="s">
        <v>113</v>
      </c>
      <c r="T35" s="241" t="s">
        <v>148</v>
      </c>
      <c r="U35" s="220">
        <v>1.76</v>
      </c>
      <c r="V35" s="220">
        <f>ROUND(E35*U35,2)</f>
        <v>174.24</v>
      </c>
      <c r="W35" s="220"/>
      <c r="X35" s="220" t="s">
        <v>115</v>
      </c>
      <c r="Y35" s="220" t="s">
        <v>116</v>
      </c>
      <c r="Z35" s="210"/>
      <c r="AA35" s="210"/>
      <c r="AB35" s="210"/>
      <c r="AC35" s="210"/>
      <c r="AD35" s="210"/>
      <c r="AE35" s="210"/>
      <c r="AF35" s="210"/>
      <c r="AG35" s="210" t="s">
        <v>117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54" t="s">
        <v>158</v>
      </c>
      <c r="D36" s="242"/>
      <c r="E36" s="242"/>
      <c r="F36" s="242"/>
      <c r="G36" s="242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119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43" t="str">
        <f>C36</f>
        <v>Příplatek k cenám hloubených vykopávek za ztížení vykopávky v blízkosti podzemního vedení nebo výbušnin pro jakoukoliv třídu horniny.</v>
      </c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55" t="s">
        <v>159</v>
      </c>
      <c r="D37" s="221"/>
      <c r="E37" s="222"/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121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55" t="s">
        <v>160</v>
      </c>
      <c r="D38" s="221"/>
      <c r="E38" s="222">
        <v>99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121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5">
        <v>11</v>
      </c>
      <c r="B39" s="236" t="s">
        <v>161</v>
      </c>
      <c r="C39" s="253" t="s">
        <v>162</v>
      </c>
      <c r="D39" s="237" t="s">
        <v>157</v>
      </c>
      <c r="E39" s="238">
        <v>377.77499999999998</v>
      </c>
      <c r="F39" s="239"/>
      <c r="G39" s="240">
        <f>ROUND(E39*F39,2)</f>
        <v>0</v>
      </c>
      <c r="H39" s="239"/>
      <c r="I39" s="240">
        <f>ROUND(E39*H39,2)</f>
        <v>0</v>
      </c>
      <c r="J39" s="239"/>
      <c r="K39" s="240">
        <f>ROUND(E39*J39,2)</f>
        <v>0</v>
      </c>
      <c r="L39" s="240">
        <v>21</v>
      </c>
      <c r="M39" s="240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40" t="s">
        <v>147</v>
      </c>
      <c r="S39" s="240" t="s">
        <v>113</v>
      </c>
      <c r="T39" s="241" t="s">
        <v>148</v>
      </c>
      <c r="U39" s="220">
        <v>0.16</v>
      </c>
      <c r="V39" s="220">
        <f>ROUND(E39*U39,2)</f>
        <v>60.44</v>
      </c>
      <c r="W39" s="220"/>
      <c r="X39" s="220" t="s">
        <v>115</v>
      </c>
      <c r="Y39" s="220" t="s">
        <v>116</v>
      </c>
      <c r="Z39" s="210"/>
      <c r="AA39" s="210"/>
      <c r="AB39" s="210"/>
      <c r="AC39" s="210"/>
      <c r="AD39" s="210"/>
      <c r="AE39" s="210"/>
      <c r="AF39" s="210"/>
      <c r="AG39" s="210" t="s">
        <v>117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33.75" outlineLevel="2" x14ac:dyDescent="0.2">
      <c r="A40" s="217"/>
      <c r="B40" s="218"/>
      <c r="C40" s="254" t="s">
        <v>163</v>
      </c>
      <c r="D40" s="242"/>
      <c r="E40" s="242"/>
      <c r="F40" s="242"/>
      <c r="G40" s="242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119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43" t="str">
        <f>C40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56" t="s">
        <v>164</v>
      </c>
      <c r="D41" s="223"/>
      <c r="E41" s="224"/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121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7" t="s">
        <v>165</v>
      </c>
      <c r="D42" s="223"/>
      <c r="E42" s="224">
        <v>23.425599999999999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121</v>
      </c>
      <c r="AH42" s="210">
        <v>2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57" t="s">
        <v>166</v>
      </c>
      <c r="D43" s="223"/>
      <c r="E43" s="224">
        <v>61.457000000000001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121</v>
      </c>
      <c r="AH43" s="210">
        <v>2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57" t="s">
        <v>167</v>
      </c>
      <c r="D44" s="223"/>
      <c r="E44" s="224">
        <v>79.340800000000002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121</v>
      </c>
      <c r="AH44" s="210">
        <v>2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57" t="s">
        <v>168</v>
      </c>
      <c r="D45" s="223"/>
      <c r="E45" s="224">
        <v>51.304000000000002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121</v>
      </c>
      <c r="AH45" s="210">
        <v>2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57" t="s">
        <v>169</v>
      </c>
      <c r="D46" s="223"/>
      <c r="E46" s="224">
        <v>8.2786000000000008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121</v>
      </c>
      <c r="AH46" s="210">
        <v>2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17"/>
      <c r="B47" s="218"/>
      <c r="C47" s="257" t="s">
        <v>170</v>
      </c>
      <c r="D47" s="223"/>
      <c r="E47" s="224">
        <v>6.8243999999999998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121</v>
      </c>
      <c r="AH47" s="210">
        <v>2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57" t="s">
        <v>171</v>
      </c>
      <c r="D48" s="223"/>
      <c r="E48" s="224"/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121</v>
      </c>
      <c r="AH48" s="210">
        <v>2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17"/>
      <c r="B49" s="218"/>
      <c r="C49" s="257" t="s">
        <v>172</v>
      </c>
      <c r="D49" s="223"/>
      <c r="E49" s="224">
        <v>9.3279999999999994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121</v>
      </c>
      <c r="AH49" s="210">
        <v>2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17"/>
      <c r="B50" s="218"/>
      <c r="C50" s="257" t="s">
        <v>173</v>
      </c>
      <c r="D50" s="223"/>
      <c r="E50" s="224">
        <v>22.164999999999999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121</v>
      </c>
      <c r="AH50" s="210">
        <v>2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57" t="s">
        <v>174</v>
      </c>
      <c r="D51" s="223"/>
      <c r="E51" s="224">
        <v>20.998999999999999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121</v>
      </c>
      <c r="AH51" s="210">
        <v>2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57" t="s">
        <v>175</v>
      </c>
      <c r="D52" s="223"/>
      <c r="E52" s="224">
        <v>18.8705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121</v>
      </c>
      <c r="AH52" s="210">
        <v>2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57" t="s">
        <v>176</v>
      </c>
      <c r="D53" s="223"/>
      <c r="E53" s="224">
        <v>4.1745000000000001</v>
      </c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121</v>
      </c>
      <c r="AH53" s="210">
        <v>2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57" t="s">
        <v>177</v>
      </c>
      <c r="D54" s="223"/>
      <c r="E54" s="224">
        <v>12.276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121</v>
      </c>
      <c r="AH54" s="210">
        <v>2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57" t="s">
        <v>178</v>
      </c>
      <c r="D55" s="223"/>
      <c r="E55" s="224"/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121</v>
      </c>
      <c r="AH55" s="210">
        <v>2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57" t="s">
        <v>179</v>
      </c>
      <c r="D56" s="223"/>
      <c r="E56" s="224">
        <v>3.9731999999999998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121</v>
      </c>
      <c r="AH56" s="210">
        <v>2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57" t="s">
        <v>180</v>
      </c>
      <c r="D57" s="223"/>
      <c r="E57" s="224">
        <v>13.292400000000001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121</v>
      </c>
      <c r="AH57" s="210">
        <v>2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7" t="s">
        <v>181</v>
      </c>
      <c r="D58" s="223"/>
      <c r="E58" s="224">
        <v>6.2568000000000001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121</v>
      </c>
      <c r="AH58" s="210">
        <v>2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57" t="s">
        <v>182</v>
      </c>
      <c r="D59" s="223"/>
      <c r="E59" s="224">
        <v>2.4420000000000002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121</v>
      </c>
      <c r="AH59" s="210">
        <v>2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57" t="s">
        <v>183</v>
      </c>
      <c r="D60" s="223"/>
      <c r="E60" s="224"/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121</v>
      </c>
      <c r="AH60" s="210">
        <v>2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57" t="s">
        <v>184</v>
      </c>
      <c r="D61" s="223"/>
      <c r="E61" s="224">
        <v>15.108499999999999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121</v>
      </c>
      <c r="AH61" s="210">
        <v>2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7" t="s">
        <v>185</v>
      </c>
      <c r="D62" s="223"/>
      <c r="E62" s="224">
        <v>32.340000000000003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121</v>
      </c>
      <c r="AH62" s="210">
        <v>2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57" t="s">
        <v>186</v>
      </c>
      <c r="D63" s="223"/>
      <c r="E63" s="224"/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121</v>
      </c>
      <c r="AH63" s="210">
        <v>2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57" t="s">
        <v>187</v>
      </c>
      <c r="D64" s="223"/>
      <c r="E64" s="224">
        <v>0.34649999999999997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121</v>
      </c>
      <c r="AH64" s="210">
        <v>2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57" t="s">
        <v>188</v>
      </c>
      <c r="D65" s="223"/>
      <c r="E65" s="224">
        <v>2.4750000000000001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121</v>
      </c>
      <c r="AH65" s="210">
        <v>2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57" t="s">
        <v>189</v>
      </c>
      <c r="D66" s="223"/>
      <c r="E66" s="224">
        <v>8.1839999999999993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121</v>
      </c>
      <c r="AH66" s="210">
        <v>2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57" t="s">
        <v>190</v>
      </c>
      <c r="D67" s="223"/>
      <c r="E67" s="224"/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121</v>
      </c>
      <c r="AH67" s="210">
        <v>2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57" t="s">
        <v>191</v>
      </c>
      <c r="D68" s="223"/>
      <c r="E68" s="224">
        <v>37.323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121</v>
      </c>
      <c r="AH68" s="210">
        <v>2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7" t="s">
        <v>192</v>
      </c>
      <c r="D69" s="223"/>
      <c r="E69" s="224">
        <v>96.635000000000005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121</v>
      </c>
      <c r="AH69" s="210">
        <v>2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57" t="s">
        <v>193</v>
      </c>
      <c r="D70" s="223"/>
      <c r="E70" s="224">
        <v>125.35599999999999</v>
      </c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121</v>
      </c>
      <c r="AH70" s="210">
        <v>2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57" t="s">
        <v>194</v>
      </c>
      <c r="D71" s="223"/>
      <c r="E71" s="224">
        <v>64.635999999999996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121</v>
      </c>
      <c r="AH71" s="210">
        <v>2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57" t="s">
        <v>195</v>
      </c>
      <c r="D72" s="223"/>
      <c r="E72" s="224">
        <v>11.913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121</v>
      </c>
      <c r="AH72" s="210">
        <v>2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57" t="s">
        <v>196</v>
      </c>
      <c r="D73" s="223"/>
      <c r="E73" s="224">
        <v>16.829999999999998</v>
      </c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121</v>
      </c>
      <c r="AH73" s="210">
        <v>2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56" t="s">
        <v>197</v>
      </c>
      <c r="D74" s="223"/>
      <c r="E74" s="224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121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5" t="s">
        <v>198</v>
      </c>
      <c r="D75" s="221"/>
      <c r="E75" s="222">
        <v>377.77499999999998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121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5">
        <v>12</v>
      </c>
      <c r="B76" s="236" t="s">
        <v>199</v>
      </c>
      <c r="C76" s="253" t="s">
        <v>200</v>
      </c>
      <c r="D76" s="237" t="s">
        <v>157</v>
      </c>
      <c r="E76" s="238">
        <v>377.77499999999998</v>
      </c>
      <c r="F76" s="239"/>
      <c r="G76" s="240">
        <f>ROUND(E76*F76,2)</f>
        <v>0</v>
      </c>
      <c r="H76" s="239"/>
      <c r="I76" s="240">
        <f>ROUND(E76*H76,2)</f>
        <v>0</v>
      </c>
      <c r="J76" s="239"/>
      <c r="K76" s="240">
        <f>ROUND(E76*J76,2)</f>
        <v>0</v>
      </c>
      <c r="L76" s="240">
        <v>21</v>
      </c>
      <c r="M76" s="240">
        <f>G76*(1+L76/100)</f>
        <v>0</v>
      </c>
      <c r="N76" s="238">
        <v>0</v>
      </c>
      <c r="O76" s="238">
        <f>ROUND(E76*N76,2)</f>
        <v>0</v>
      </c>
      <c r="P76" s="238">
        <v>0</v>
      </c>
      <c r="Q76" s="238">
        <f>ROUND(E76*P76,2)</f>
        <v>0</v>
      </c>
      <c r="R76" s="240" t="s">
        <v>147</v>
      </c>
      <c r="S76" s="240" t="s">
        <v>113</v>
      </c>
      <c r="T76" s="241" t="s">
        <v>148</v>
      </c>
      <c r="U76" s="220">
        <v>0.3</v>
      </c>
      <c r="V76" s="220">
        <f>ROUND(E76*U76,2)</f>
        <v>113.33</v>
      </c>
      <c r="W76" s="220"/>
      <c r="X76" s="220" t="s">
        <v>115</v>
      </c>
      <c r="Y76" s="220" t="s">
        <v>116</v>
      </c>
      <c r="Z76" s="210"/>
      <c r="AA76" s="210"/>
      <c r="AB76" s="210"/>
      <c r="AC76" s="210"/>
      <c r="AD76" s="210"/>
      <c r="AE76" s="210"/>
      <c r="AF76" s="210"/>
      <c r="AG76" s="210" t="s">
        <v>117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33.75" outlineLevel="2" x14ac:dyDescent="0.2">
      <c r="A77" s="217"/>
      <c r="B77" s="218"/>
      <c r="C77" s="254" t="s">
        <v>163</v>
      </c>
      <c r="D77" s="242"/>
      <c r="E77" s="242"/>
      <c r="F77" s="242"/>
      <c r="G77" s="242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119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43" t="str">
        <f>C77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17"/>
      <c r="B78" s="218"/>
      <c r="C78" s="256" t="s">
        <v>164</v>
      </c>
      <c r="D78" s="223"/>
      <c r="E78" s="224"/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121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7" t="s">
        <v>165</v>
      </c>
      <c r="D79" s="223"/>
      <c r="E79" s="224">
        <v>23.425599999999999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121</v>
      </c>
      <c r="AH79" s="210">
        <v>2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57" t="s">
        <v>166</v>
      </c>
      <c r="D80" s="223"/>
      <c r="E80" s="224">
        <v>61.457000000000001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121</v>
      </c>
      <c r="AH80" s="210">
        <v>2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7" t="s">
        <v>167</v>
      </c>
      <c r="D81" s="223"/>
      <c r="E81" s="224">
        <v>79.340800000000002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121</v>
      </c>
      <c r="AH81" s="210">
        <v>2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57" t="s">
        <v>168</v>
      </c>
      <c r="D82" s="223"/>
      <c r="E82" s="224">
        <v>51.304000000000002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121</v>
      </c>
      <c r="AH82" s="210">
        <v>2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57" t="s">
        <v>169</v>
      </c>
      <c r="D83" s="223"/>
      <c r="E83" s="224">
        <v>8.2786000000000008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121</v>
      </c>
      <c r="AH83" s="210">
        <v>2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57" t="s">
        <v>170</v>
      </c>
      <c r="D84" s="223"/>
      <c r="E84" s="224">
        <v>6.8243999999999998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121</v>
      </c>
      <c r="AH84" s="210">
        <v>2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57" t="s">
        <v>171</v>
      </c>
      <c r="D85" s="223"/>
      <c r="E85" s="224"/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121</v>
      </c>
      <c r="AH85" s="210">
        <v>2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57" t="s">
        <v>172</v>
      </c>
      <c r="D86" s="223"/>
      <c r="E86" s="224">
        <v>9.3279999999999994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121</v>
      </c>
      <c r="AH86" s="210">
        <v>2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57" t="s">
        <v>173</v>
      </c>
      <c r="D87" s="223"/>
      <c r="E87" s="224">
        <v>22.164999999999999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121</v>
      </c>
      <c r="AH87" s="210">
        <v>2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57" t="s">
        <v>174</v>
      </c>
      <c r="D88" s="223"/>
      <c r="E88" s="224">
        <v>20.998999999999999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121</v>
      </c>
      <c r="AH88" s="210">
        <v>2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57" t="s">
        <v>175</v>
      </c>
      <c r="D89" s="223"/>
      <c r="E89" s="224">
        <v>18.8705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121</v>
      </c>
      <c r="AH89" s="210">
        <v>2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57" t="s">
        <v>176</v>
      </c>
      <c r="D90" s="223"/>
      <c r="E90" s="224">
        <v>4.1745000000000001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121</v>
      </c>
      <c r="AH90" s="210">
        <v>2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57" t="s">
        <v>177</v>
      </c>
      <c r="D91" s="223"/>
      <c r="E91" s="224">
        <v>12.276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121</v>
      </c>
      <c r="AH91" s="210">
        <v>2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57" t="s">
        <v>178</v>
      </c>
      <c r="D92" s="223"/>
      <c r="E92" s="224"/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121</v>
      </c>
      <c r="AH92" s="210">
        <v>2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57" t="s">
        <v>179</v>
      </c>
      <c r="D93" s="223"/>
      <c r="E93" s="224">
        <v>3.9731999999999998</v>
      </c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121</v>
      </c>
      <c r="AH93" s="210">
        <v>2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57" t="s">
        <v>180</v>
      </c>
      <c r="D94" s="223"/>
      <c r="E94" s="224">
        <v>13.292400000000001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121</v>
      </c>
      <c r="AH94" s="210">
        <v>2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57" t="s">
        <v>181</v>
      </c>
      <c r="D95" s="223"/>
      <c r="E95" s="224">
        <v>6.2568000000000001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121</v>
      </c>
      <c r="AH95" s="210">
        <v>2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57" t="s">
        <v>182</v>
      </c>
      <c r="D96" s="223"/>
      <c r="E96" s="224">
        <v>2.4420000000000002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121</v>
      </c>
      <c r="AH96" s="210">
        <v>2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57" t="s">
        <v>183</v>
      </c>
      <c r="D97" s="223"/>
      <c r="E97" s="224"/>
      <c r="F97" s="220"/>
      <c r="G97" s="22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121</v>
      </c>
      <c r="AH97" s="210">
        <v>2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57" t="s">
        <v>184</v>
      </c>
      <c r="D98" s="223"/>
      <c r="E98" s="224">
        <v>15.108499999999999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121</v>
      </c>
      <c r="AH98" s="210">
        <v>2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57" t="s">
        <v>185</v>
      </c>
      <c r="D99" s="223"/>
      <c r="E99" s="224">
        <v>32.340000000000003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121</v>
      </c>
      <c r="AH99" s="210">
        <v>2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57" t="s">
        <v>186</v>
      </c>
      <c r="D100" s="223"/>
      <c r="E100" s="224"/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121</v>
      </c>
      <c r="AH100" s="210">
        <v>2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57" t="s">
        <v>187</v>
      </c>
      <c r="D101" s="223"/>
      <c r="E101" s="224">
        <v>0.34649999999999997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121</v>
      </c>
      <c r="AH101" s="210">
        <v>2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57" t="s">
        <v>188</v>
      </c>
      <c r="D102" s="223"/>
      <c r="E102" s="224">
        <v>2.4750000000000001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121</v>
      </c>
      <c r="AH102" s="210">
        <v>2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57" t="s">
        <v>189</v>
      </c>
      <c r="D103" s="223"/>
      <c r="E103" s="224">
        <v>8.1839999999999993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121</v>
      </c>
      <c r="AH103" s="210">
        <v>2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57" t="s">
        <v>190</v>
      </c>
      <c r="D104" s="223"/>
      <c r="E104" s="224"/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121</v>
      </c>
      <c r="AH104" s="210">
        <v>2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57" t="s">
        <v>191</v>
      </c>
      <c r="D105" s="223"/>
      <c r="E105" s="224">
        <v>37.323</v>
      </c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121</v>
      </c>
      <c r="AH105" s="210">
        <v>2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7" t="s">
        <v>192</v>
      </c>
      <c r="D106" s="223"/>
      <c r="E106" s="224">
        <v>96.635000000000005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121</v>
      </c>
      <c r="AH106" s="210">
        <v>2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7" t="s">
        <v>193</v>
      </c>
      <c r="D107" s="223"/>
      <c r="E107" s="224">
        <v>125.35599999999999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121</v>
      </c>
      <c r="AH107" s="210">
        <v>2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57" t="s">
        <v>194</v>
      </c>
      <c r="D108" s="223"/>
      <c r="E108" s="224">
        <v>64.635999999999996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121</v>
      </c>
      <c r="AH108" s="210">
        <v>2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57" t="s">
        <v>195</v>
      </c>
      <c r="D109" s="223"/>
      <c r="E109" s="224">
        <v>11.913</v>
      </c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121</v>
      </c>
      <c r="AH109" s="210">
        <v>2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57" t="s">
        <v>196</v>
      </c>
      <c r="D110" s="223"/>
      <c r="E110" s="224">
        <v>16.829999999999998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121</v>
      </c>
      <c r="AH110" s="210">
        <v>2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56" t="s">
        <v>197</v>
      </c>
      <c r="D111" s="223"/>
      <c r="E111" s="224"/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121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55" t="s">
        <v>198</v>
      </c>
      <c r="D112" s="221"/>
      <c r="E112" s="222">
        <v>377.77499999999998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121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ht="22.5" outlineLevel="1" x14ac:dyDescent="0.2">
      <c r="A113" s="235">
        <v>13</v>
      </c>
      <c r="B113" s="236" t="s">
        <v>201</v>
      </c>
      <c r="C113" s="253" t="s">
        <v>202</v>
      </c>
      <c r="D113" s="237" t="s">
        <v>111</v>
      </c>
      <c r="E113" s="238">
        <v>167.38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38">
        <v>9.8999999999999999E-4</v>
      </c>
      <c r="O113" s="238">
        <f>ROUND(E113*N113,2)</f>
        <v>0.17</v>
      </c>
      <c r="P113" s="238">
        <v>0</v>
      </c>
      <c r="Q113" s="238">
        <f>ROUND(E113*P113,2)</f>
        <v>0</v>
      </c>
      <c r="R113" s="240" t="s">
        <v>147</v>
      </c>
      <c r="S113" s="240" t="s">
        <v>113</v>
      </c>
      <c r="T113" s="241" t="s">
        <v>148</v>
      </c>
      <c r="U113" s="220">
        <v>0.24</v>
      </c>
      <c r="V113" s="220">
        <f>ROUND(E113*U113,2)</f>
        <v>40.17</v>
      </c>
      <c r="W113" s="220"/>
      <c r="X113" s="220" t="s">
        <v>115</v>
      </c>
      <c r="Y113" s="220" t="s">
        <v>116</v>
      </c>
      <c r="Z113" s="210"/>
      <c r="AA113" s="210"/>
      <c r="AB113" s="210"/>
      <c r="AC113" s="210"/>
      <c r="AD113" s="210"/>
      <c r="AE113" s="210"/>
      <c r="AF113" s="210"/>
      <c r="AG113" s="210" t="s">
        <v>117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17"/>
      <c r="B114" s="218"/>
      <c r="C114" s="254" t="s">
        <v>203</v>
      </c>
      <c r="D114" s="242"/>
      <c r="E114" s="242"/>
      <c r="F114" s="242"/>
      <c r="G114" s="242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119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17"/>
      <c r="B115" s="218"/>
      <c r="C115" s="255" t="s">
        <v>204</v>
      </c>
      <c r="D115" s="221"/>
      <c r="E115" s="222">
        <v>88.54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121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55" t="s">
        <v>205</v>
      </c>
      <c r="D116" s="221"/>
      <c r="E116" s="222">
        <v>78.84</v>
      </c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121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2.5" outlineLevel="1" x14ac:dyDescent="0.2">
      <c r="A117" s="235">
        <v>14</v>
      </c>
      <c r="B117" s="236" t="s">
        <v>206</v>
      </c>
      <c r="C117" s="253" t="s">
        <v>207</v>
      </c>
      <c r="D117" s="237" t="s">
        <v>111</v>
      </c>
      <c r="E117" s="238">
        <v>888.62</v>
      </c>
      <c r="F117" s="239"/>
      <c r="G117" s="240">
        <f>ROUND(E117*F117,2)</f>
        <v>0</v>
      </c>
      <c r="H117" s="239"/>
      <c r="I117" s="240">
        <f>ROUND(E117*H117,2)</f>
        <v>0</v>
      </c>
      <c r="J117" s="239"/>
      <c r="K117" s="240">
        <f>ROUND(E117*J117,2)</f>
        <v>0</v>
      </c>
      <c r="L117" s="240">
        <v>21</v>
      </c>
      <c r="M117" s="240">
        <f>G117*(1+L117/100)</f>
        <v>0</v>
      </c>
      <c r="N117" s="238">
        <v>8.4999999999999995E-4</v>
      </c>
      <c r="O117" s="238">
        <f>ROUND(E117*N117,2)</f>
        <v>0.76</v>
      </c>
      <c r="P117" s="238">
        <v>0</v>
      </c>
      <c r="Q117" s="238">
        <f>ROUND(E117*P117,2)</f>
        <v>0</v>
      </c>
      <c r="R117" s="240" t="s">
        <v>147</v>
      </c>
      <c r="S117" s="240" t="s">
        <v>113</v>
      </c>
      <c r="T117" s="241" t="s">
        <v>114</v>
      </c>
      <c r="U117" s="220">
        <v>0.47899999999999998</v>
      </c>
      <c r="V117" s="220">
        <f>ROUND(E117*U117,2)</f>
        <v>425.65</v>
      </c>
      <c r="W117" s="220"/>
      <c r="X117" s="220" t="s">
        <v>115</v>
      </c>
      <c r="Y117" s="220" t="s">
        <v>116</v>
      </c>
      <c r="Z117" s="210"/>
      <c r="AA117" s="210"/>
      <c r="AB117" s="210"/>
      <c r="AC117" s="210"/>
      <c r="AD117" s="210"/>
      <c r="AE117" s="210"/>
      <c r="AF117" s="210"/>
      <c r="AG117" s="210" t="s">
        <v>117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54" t="s">
        <v>203</v>
      </c>
      <c r="D118" s="242"/>
      <c r="E118" s="242"/>
      <c r="F118" s="242"/>
      <c r="G118" s="242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119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17"/>
      <c r="B119" s="218"/>
      <c r="C119" s="255" t="s">
        <v>208</v>
      </c>
      <c r="D119" s="221"/>
      <c r="E119" s="222">
        <v>145.58000000000001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121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55" t="s">
        <v>209</v>
      </c>
      <c r="D120" s="221"/>
      <c r="E120" s="222">
        <v>378</v>
      </c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121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55" t="s">
        <v>210</v>
      </c>
      <c r="D121" s="221"/>
      <c r="E121" s="222">
        <v>365.04</v>
      </c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121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ht="22.5" outlineLevel="1" x14ac:dyDescent="0.2">
      <c r="A122" s="235">
        <v>15</v>
      </c>
      <c r="B122" s="236" t="s">
        <v>211</v>
      </c>
      <c r="C122" s="253" t="s">
        <v>212</v>
      </c>
      <c r="D122" s="237" t="s">
        <v>111</v>
      </c>
      <c r="E122" s="238">
        <v>422.4</v>
      </c>
      <c r="F122" s="239"/>
      <c r="G122" s="240">
        <f>ROUND(E122*F122,2)</f>
        <v>0</v>
      </c>
      <c r="H122" s="239"/>
      <c r="I122" s="240">
        <f>ROUND(E122*H122,2)</f>
        <v>0</v>
      </c>
      <c r="J122" s="239"/>
      <c r="K122" s="240">
        <f>ROUND(E122*J122,2)</f>
        <v>0</v>
      </c>
      <c r="L122" s="240">
        <v>21</v>
      </c>
      <c r="M122" s="240">
        <f>G122*(1+L122/100)</f>
        <v>0</v>
      </c>
      <c r="N122" s="238">
        <v>1.1900000000000001E-3</v>
      </c>
      <c r="O122" s="238">
        <f>ROUND(E122*N122,2)</f>
        <v>0.5</v>
      </c>
      <c r="P122" s="238">
        <v>0</v>
      </c>
      <c r="Q122" s="238">
        <f>ROUND(E122*P122,2)</f>
        <v>0</v>
      </c>
      <c r="R122" s="240" t="s">
        <v>147</v>
      </c>
      <c r="S122" s="240" t="s">
        <v>113</v>
      </c>
      <c r="T122" s="241" t="s">
        <v>114</v>
      </c>
      <c r="U122" s="220">
        <v>0.63700000000000001</v>
      </c>
      <c r="V122" s="220">
        <f>ROUND(E122*U122,2)</f>
        <v>269.07</v>
      </c>
      <c r="W122" s="220"/>
      <c r="X122" s="220" t="s">
        <v>115</v>
      </c>
      <c r="Y122" s="220" t="s">
        <v>116</v>
      </c>
      <c r="Z122" s="210"/>
      <c r="AA122" s="210"/>
      <c r="AB122" s="210"/>
      <c r="AC122" s="210"/>
      <c r="AD122" s="210"/>
      <c r="AE122" s="210"/>
      <c r="AF122" s="210"/>
      <c r="AG122" s="210" t="s">
        <v>117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17"/>
      <c r="B123" s="218"/>
      <c r="C123" s="254" t="s">
        <v>203</v>
      </c>
      <c r="D123" s="242"/>
      <c r="E123" s="242"/>
      <c r="F123" s="242"/>
      <c r="G123" s="242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119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2">
      <c r="A124" s="217"/>
      <c r="B124" s="218"/>
      <c r="C124" s="255" t="s">
        <v>213</v>
      </c>
      <c r="D124" s="221"/>
      <c r="E124" s="222">
        <v>422.4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121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5">
        <v>16</v>
      </c>
      <c r="B125" s="236" t="s">
        <v>214</v>
      </c>
      <c r="C125" s="253" t="s">
        <v>215</v>
      </c>
      <c r="D125" s="237" t="s">
        <v>111</v>
      </c>
      <c r="E125" s="238">
        <v>167.38</v>
      </c>
      <c r="F125" s="239"/>
      <c r="G125" s="240">
        <f>ROUND(E125*F125,2)</f>
        <v>0</v>
      </c>
      <c r="H125" s="239"/>
      <c r="I125" s="240">
        <f>ROUND(E125*H125,2)</f>
        <v>0</v>
      </c>
      <c r="J125" s="239"/>
      <c r="K125" s="240">
        <f>ROUND(E125*J125,2)</f>
        <v>0</v>
      </c>
      <c r="L125" s="240">
        <v>21</v>
      </c>
      <c r="M125" s="240">
        <f>G125*(1+L125/100)</f>
        <v>0</v>
      </c>
      <c r="N125" s="238">
        <v>0</v>
      </c>
      <c r="O125" s="238">
        <f>ROUND(E125*N125,2)</f>
        <v>0</v>
      </c>
      <c r="P125" s="238">
        <v>0</v>
      </c>
      <c r="Q125" s="238">
        <f>ROUND(E125*P125,2)</f>
        <v>0</v>
      </c>
      <c r="R125" s="240" t="s">
        <v>147</v>
      </c>
      <c r="S125" s="240" t="s">
        <v>113</v>
      </c>
      <c r="T125" s="241" t="s">
        <v>148</v>
      </c>
      <c r="U125" s="220">
        <v>7.0000000000000007E-2</v>
      </c>
      <c r="V125" s="220">
        <f>ROUND(E125*U125,2)</f>
        <v>11.72</v>
      </c>
      <c r="W125" s="220"/>
      <c r="X125" s="220" t="s">
        <v>115</v>
      </c>
      <c r="Y125" s="220" t="s">
        <v>116</v>
      </c>
      <c r="Z125" s="210"/>
      <c r="AA125" s="210"/>
      <c r="AB125" s="210"/>
      <c r="AC125" s="210"/>
      <c r="AD125" s="210"/>
      <c r="AE125" s="210"/>
      <c r="AF125" s="210"/>
      <c r="AG125" s="210" t="s">
        <v>117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17"/>
      <c r="B126" s="218"/>
      <c r="C126" s="254" t="s">
        <v>216</v>
      </c>
      <c r="D126" s="242"/>
      <c r="E126" s="242"/>
      <c r="F126" s="242"/>
      <c r="G126" s="242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119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35">
        <v>17</v>
      </c>
      <c r="B127" s="236" t="s">
        <v>217</v>
      </c>
      <c r="C127" s="253" t="s">
        <v>218</v>
      </c>
      <c r="D127" s="237" t="s">
        <v>111</v>
      </c>
      <c r="E127" s="238">
        <v>888.62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38">
        <v>0</v>
      </c>
      <c r="O127" s="238">
        <f>ROUND(E127*N127,2)</f>
        <v>0</v>
      </c>
      <c r="P127" s="238">
        <v>0</v>
      </c>
      <c r="Q127" s="238">
        <f>ROUND(E127*P127,2)</f>
        <v>0</v>
      </c>
      <c r="R127" s="240" t="s">
        <v>147</v>
      </c>
      <c r="S127" s="240" t="s">
        <v>113</v>
      </c>
      <c r="T127" s="241" t="s">
        <v>114</v>
      </c>
      <c r="U127" s="220">
        <v>0.32700000000000001</v>
      </c>
      <c r="V127" s="220">
        <f>ROUND(E127*U127,2)</f>
        <v>290.58</v>
      </c>
      <c r="W127" s="220"/>
      <c r="X127" s="220" t="s">
        <v>115</v>
      </c>
      <c r="Y127" s="220" t="s">
        <v>116</v>
      </c>
      <c r="Z127" s="210"/>
      <c r="AA127" s="210"/>
      <c r="AB127" s="210"/>
      <c r="AC127" s="210"/>
      <c r="AD127" s="210"/>
      <c r="AE127" s="210"/>
      <c r="AF127" s="210"/>
      <c r="AG127" s="210" t="s">
        <v>117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54" t="s">
        <v>216</v>
      </c>
      <c r="D128" s="242"/>
      <c r="E128" s="242"/>
      <c r="F128" s="242"/>
      <c r="G128" s="242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119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5">
        <v>18</v>
      </c>
      <c r="B129" s="236" t="s">
        <v>219</v>
      </c>
      <c r="C129" s="253" t="s">
        <v>220</v>
      </c>
      <c r="D129" s="237" t="s">
        <v>111</v>
      </c>
      <c r="E129" s="238">
        <v>422.4</v>
      </c>
      <c r="F129" s="239"/>
      <c r="G129" s="240">
        <f>ROUND(E129*F129,2)</f>
        <v>0</v>
      </c>
      <c r="H129" s="239"/>
      <c r="I129" s="240">
        <f>ROUND(E129*H129,2)</f>
        <v>0</v>
      </c>
      <c r="J129" s="239"/>
      <c r="K129" s="240">
        <f>ROUND(E129*J129,2)</f>
        <v>0</v>
      </c>
      <c r="L129" s="240">
        <v>21</v>
      </c>
      <c r="M129" s="240">
        <f>G129*(1+L129/100)</f>
        <v>0</v>
      </c>
      <c r="N129" s="238">
        <v>0</v>
      </c>
      <c r="O129" s="238">
        <f>ROUND(E129*N129,2)</f>
        <v>0</v>
      </c>
      <c r="P129" s="238">
        <v>0</v>
      </c>
      <c r="Q129" s="238">
        <f>ROUND(E129*P129,2)</f>
        <v>0</v>
      </c>
      <c r="R129" s="240" t="s">
        <v>147</v>
      </c>
      <c r="S129" s="240" t="s">
        <v>113</v>
      </c>
      <c r="T129" s="241" t="s">
        <v>114</v>
      </c>
      <c r="U129" s="220">
        <v>0.41</v>
      </c>
      <c r="V129" s="220">
        <f>ROUND(E129*U129,2)</f>
        <v>173.18</v>
      </c>
      <c r="W129" s="220"/>
      <c r="X129" s="220" t="s">
        <v>115</v>
      </c>
      <c r="Y129" s="220" t="s">
        <v>116</v>
      </c>
      <c r="Z129" s="210"/>
      <c r="AA129" s="210"/>
      <c r="AB129" s="210"/>
      <c r="AC129" s="210"/>
      <c r="AD129" s="210"/>
      <c r="AE129" s="210"/>
      <c r="AF129" s="210"/>
      <c r="AG129" s="210" t="s">
        <v>117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54" t="s">
        <v>216</v>
      </c>
      <c r="D130" s="242"/>
      <c r="E130" s="242"/>
      <c r="F130" s="242"/>
      <c r="G130" s="242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119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55" t="s">
        <v>213</v>
      </c>
      <c r="D131" s="221"/>
      <c r="E131" s="222">
        <v>422.4</v>
      </c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121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5">
        <v>19</v>
      </c>
      <c r="B132" s="236" t="s">
        <v>221</v>
      </c>
      <c r="C132" s="253" t="s">
        <v>222</v>
      </c>
      <c r="D132" s="237" t="s">
        <v>157</v>
      </c>
      <c r="E132" s="238">
        <v>38.590000000000003</v>
      </c>
      <c r="F132" s="239"/>
      <c r="G132" s="240">
        <f>ROUND(E132*F132,2)</f>
        <v>0</v>
      </c>
      <c r="H132" s="239"/>
      <c r="I132" s="240">
        <f>ROUND(E132*H132,2)</f>
        <v>0</v>
      </c>
      <c r="J132" s="239"/>
      <c r="K132" s="240">
        <f>ROUND(E132*J132,2)</f>
        <v>0</v>
      </c>
      <c r="L132" s="240">
        <v>21</v>
      </c>
      <c r="M132" s="240">
        <f>G132*(1+L132/100)</f>
        <v>0</v>
      </c>
      <c r="N132" s="238">
        <v>0</v>
      </c>
      <c r="O132" s="238">
        <f>ROUND(E132*N132,2)</f>
        <v>0</v>
      </c>
      <c r="P132" s="238">
        <v>0</v>
      </c>
      <c r="Q132" s="238">
        <f>ROUND(E132*P132,2)</f>
        <v>0</v>
      </c>
      <c r="R132" s="240" t="s">
        <v>147</v>
      </c>
      <c r="S132" s="240" t="s">
        <v>113</v>
      </c>
      <c r="T132" s="241" t="s">
        <v>129</v>
      </c>
      <c r="U132" s="220">
        <v>0.35</v>
      </c>
      <c r="V132" s="220">
        <f>ROUND(E132*U132,2)</f>
        <v>13.51</v>
      </c>
      <c r="W132" s="220"/>
      <c r="X132" s="220" t="s">
        <v>115</v>
      </c>
      <c r="Y132" s="220" t="s">
        <v>116</v>
      </c>
      <c r="Z132" s="210"/>
      <c r="AA132" s="210"/>
      <c r="AB132" s="210"/>
      <c r="AC132" s="210"/>
      <c r="AD132" s="210"/>
      <c r="AE132" s="210"/>
      <c r="AF132" s="210"/>
      <c r="AG132" s="210" t="s">
        <v>117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54" t="s">
        <v>223</v>
      </c>
      <c r="D133" s="242"/>
      <c r="E133" s="242"/>
      <c r="F133" s="242"/>
      <c r="G133" s="242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119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43" t="str">
        <f>C133</f>
        <v>bez naložení do dopravní nádoby, ale s vyprázdněním dopravní nádoby na hromadu nebo na dopravní prostředek,</v>
      </c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56" t="s">
        <v>164</v>
      </c>
      <c r="D134" s="223"/>
      <c r="E134" s="224"/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121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57" t="s">
        <v>224</v>
      </c>
      <c r="D135" s="223"/>
      <c r="E135" s="224">
        <v>8.2786000000000008</v>
      </c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121</v>
      </c>
      <c r="AH135" s="210">
        <v>2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57" t="s">
        <v>170</v>
      </c>
      <c r="D136" s="223"/>
      <c r="E136" s="224">
        <v>6.8243999999999998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121</v>
      </c>
      <c r="AH136" s="210">
        <v>2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57" t="s">
        <v>171</v>
      </c>
      <c r="D137" s="223"/>
      <c r="E137" s="224"/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121</v>
      </c>
      <c r="AH137" s="210">
        <v>2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57" t="s">
        <v>176</v>
      </c>
      <c r="D138" s="223"/>
      <c r="E138" s="224">
        <v>4.1745000000000001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121</v>
      </c>
      <c r="AH138" s="210">
        <v>2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57" t="s">
        <v>177</v>
      </c>
      <c r="D139" s="223"/>
      <c r="E139" s="224">
        <v>12.276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121</v>
      </c>
      <c r="AH139" s="210">
        <v>2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57" t="s">
        <v>178</v>
      </c>
      <c r="D140" s="223"/>
      <c r="E140" s="224"/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121</v>
      </c>
      <c r="AH140" s="210">
        <v>2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57" t="s">
        <v>181</v>
      </c>
      <c r="D141" s="223"/>
      <c r="E141" s="224">
        <v>6.2568000000000001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121</v>
      </c>
      <c r="AH141" s="210">
        <v>2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">
      <c r="A142" s="217"/>
      <c r="B142" s="218"/>
      <c r="C142" s="257" t="s">
        <v>182</v>
      </c>
      <c r="D142" s="223"/>
      <c r="E142" s="224">
        <v>2.4420000000000002</v>
      </c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121</v>
      </c>
      <c r="AH142" s="210">
        <v>2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3" x14ac:dyDescent="0.2">
      <c r="A143" s="217"/>
      <c r="B143" s="218"/>
      <c r="C143" s="257" t="s">
        <v>186</v>
      </c>
      <c r="D143" s="223"/>
      <c r="E143" s="224"/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121</v>
      </c>
      <c r="AH143" s="210">
        <v>2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3" x14ac:dyDescent="0.2">
      <c r="A144" s="217"/>
      <c r="B144" s="218"/>
      <c r="C144" s="257" t="s">
        <v>189</v>
      </c>
      <c r="D144" s="223"/>
      <c r="E144" s="224">
        <v>8.1839999999999993</v>
      </c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121</v>
      </c>
      <c r="AH144" s="210">
        <v>2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57" t="s">
        <v>190</v>
      </c>
      <c r="D145" s="223"/>
      <c r="E145" s="224"/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121</v>
      </c>
      <c r="AH145" s="210">
        <v>2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57" t="s">
        <v>195</v>
      </c>
      <c r="D146" s="223"/>
      <c r="E146" s="224">
        <v>11.913</v>
      </c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121</v>
      </c>
      <c r="AH146" s="210">
        <v>2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57" t="s">
        <v>196</v>
      </c>
      <c r="D147" s="223"/>
      <c r="E147" s="224">
        <v>16.829999999999998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121</v>
      </c>
      <c r="AH147" s="210">
        <v>2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56" t="s">
        <v>197</v>
      </c>
      <c r="D148" s="223"/>
      <c r="E148" s="224"/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121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55" t="s">
        <v>225</v>
      </c>
      <c r="D149" s="221"/>
      <c r="E149" s="222">
        <v>38.590000000000003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121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35">
        <v>20</v>
      </c>
      <c r="B150" s="236" t="s">
        <v>226</v>
      </c>
      <c r="C150" s="253" t="s">
        <v>227</v>
      </c>
      <c r="D150" s="237" t="s">
        <v>157</v>
      </c>
      <c r="E150" s="238">
        <v>248.96850000000001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38">
        <v>0</v>
      </c>
      <c r="O150" s="238">
        <f>ROUND(E150*N150,2)</f>
        <v>0</v>
      </c>
      <c r="P150" s="238">
        <v>0</v>
      </c>
      <c r="Q150" s="238">
        <f>ROUND(E150*P150,2)</f>
        <v>0</v>
      </c>
      <c r="R150" s="240" t="s">
        <v>147</v>
      </c>
      <c r="S150" s="240" t="s">
        <v>113</v>
      </c>
      <c r="T150" s="241" t="s">
        <v>114</v>
      </c>
      <c r="U150" s="220">
        <v>0.51900000000000002</v>
      </c>
      <c r="V150" s="220">
        <f>ROUND(E150*U150,2)</f>
        <v>129.21</v>
      </c>
      <c r="W150" s="220"/>
      <c r="X150" s="220" t="s">
        <v>115</v>
      </c>
      <c r="Y150" s="220" t="s">
        <v>116</v>
      </c>
      <c r="Z150" s="210"/>
      <c r="AA150" s="210"/>
      <c r="AB150" s="210"/>
      <c r="AC150" s="210"/>
      <c r="AD150" s="210"/>
      <c r="AE150" s="210"/>
      <c r="AF150" s="210"/>
      <c r="AG150" s="210" t="s">
        <v>117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17"/>
      <c r="B151" s="218"/>
      <c r="C151" s="254" t="s">
        <v>223</v>
      </c>
      <c r="D151" s="242"/>
      <c r="E151" s="242"/>
      <c r="F151" s="242"/>
      <c r="G151" s="242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119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43" t="str">
        <f>C151</f>
        <v>bez naložení do dopravní nádoby, ale s vyprázdněním dopravní nádoby na hromadu nebo na dopravní prostředek,</v>
      </c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56" t="s">
        <v>164</v>
      </c>
      <c r="D152" s="223"/>
      <c r="E152" s="224"/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121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57" t="s">
        <v>165</v>
      </c>
      <c r="D153" s="223"/>
      <c r="E153" s="224">
        <v>23.425599999999999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121</v>
      </c>
      <c r="AH153" s="210">
        <v>2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57" t="s">
        <v>166</v>
      </c>
      <c r="D154" s="223"/>
      <c r="E154" s="224">
        <v>61.457000000000001</v>
      </c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121</v>
      </c>
      <c r="AH154" s="210">
        <v>2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57" t="s">
        <v>168</v>
      </c>
      <c r="D155" s="223"/>
      <c r="E155" s="224">
        <v>51.304000000000002</v>
      </c>
      <c r="F155" s="220"/>
      <c r="G155" s="22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121</v>
      </c>
      <c r="AH155" s="210">
        <v>2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">
      <c r="A156" s="217"/>
      <c r="B156" s="218"/>
      <c r="C156" s="257" t="s">
        <v>171</v>
      </c>
      <c r="D156" s="223"/>
      <c r="E156" s="224"/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121</v>
      </c>
      <c r="AH156" s="210">
        <v>2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">
      <c r="A157" s="217"/>
      <c r="B157" s="218"/>
      <c r="C157" s="257" t="s">
        <v>172</v>
      </c>
      <c r="D157" s="223"/>
      <c r="E157" s="224">
        <v>9.3279999999999994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121</v>
      </c>
      <c r="AH157" s="210">
        <v>2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">
      <c r="A158" s="217"/>
      <c r="B158" s="218"/>
      <c r="C158" s="257" t="s">
        <v>173</v>
      </c>
      <c r="D158" s="223"/>
      <c r="E158" s="224">
        <v>22.164999999999999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121</v>
      </c>
      <c r="AH158" s="210">
        <v>2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57" t="s">
        <v>175</v>
      </c>
      <c r="D159" s="223"/>
      <c r="E159" s="224">
        <v>18.8705</v>
      </c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121</v>
      </c>
      <c r="AH159" s="210">
        <v>2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">
      <c r="A160" s="217"/>
      <c r="B160" s="218"/>
      <c r="C160" s="257" t="s">
        <v>178</v>
      </c>
      <c r="D160" s="223"/>
      <c r="E160" s="224"/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121</v>
      </c>
      <c r="AH160" s="210">
        <v>2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">
      <c r="A161" s="217"/>
      <c r="B161" s="218"/>
      <c r="C161" s="257" t="s">
        <v>179</v>
      </c>
      <c r="D161" s="223"/>
      <c r="E161" s="224">
        <v>3.9731999999999998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121</v>
      </c>
      <c r="AH161" s="210">
        <v>2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57" t="s">
        <v>180</v>
      </c>
      <c r="D162" s="223"/>
      <c r="E162" s="224">
        <v>13.292400000000001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121</v>
      </c>
      <c r="AH162" s="210">
        <v>2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57" t="s">
        <v>183</v>
      </c>
      <c r="D163" s="223"/>
      <c r="E163" s="224"/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121</v>
      </c>
      <c r="AH163" s="210">
        <v>2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57" t="s">
        <v>184</v>
      </c>
      <c r="D164" s="223"/>
      <c r="E164" s="224">
        <v>15.108499999999999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121</v>
      </c>
      <c r="AH164" s="210">
        <v>2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17"/>
      <c r="B165" s="218"/>
      <c r="C165" s="257" t="s">
        <v>185</v>
      </c>
      <c r="D165" s="223"/>
      <c r="E165" s="224">
        <v>32.340000000000003</v>
      </c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121</v>
      </c>
      <c r="AH165" s="210">
        <v>2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17"/>
      <c r="B166" s="218"/>
      <c r="C166" s="257" t="s">
        <v>186</v>
      </c>
      <c r="D166" s="223"/>
      <c r="E166" s="224"/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121</v>
      </c>
      <c r="AH166" s="210">
        <v>2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57" t="s">
        <v>187</v>
      </c>
      <c r="D167" s="223"/>
      <c r="E167" s="224">
        <v>0.34649999999999997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121</v>
      </c>
      <c r="AH167" s="210">
        <v>2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57" t="s">
        <v>188</v>
      </c>
      <c r="D168" s="223"/>
      <c r="E168" s="224">
        <v>2.4750000000000001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121</v>
      </c>
      <c r="AH168" s="210">
        <v>2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57" t="s">
        <v>190</v>
      </c>
      <c r="D169" s="223"/>
      <c r="E169" s="224"/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121</v>
      </c>
      <c r="AH169" s="210">
        <v>2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2">
      <c r="A170" s="217"/>
      <c r="B170" s="218"/>
      <c r="C170" s="257" t="s">
        <v>191</v>
      </c>
      <c r="D170" s="223"/>
      <c r="E170" s="224">
        <v>37.323</v>
      </c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121</v>
      </c>
      <c r="AH170" s="210">
        <v>2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2">
      <c r="A171" s="217"/>
      <c r="B171" s="218"/>
      <c r="C171" s="257" t="s">
        <v>192</v>
      </c>
      <c r="D171" s="223"/>
      <c r="E171" s="224">
        <v>96.635000000000005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121</v>
      </c>
      <c r="AH171" s="210">
        <v>2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57" t="s">
        <v>194</v>
      </c>
      <c r="D172" s="223"/>
      <c r="E172" s="224">
        <v>64.635999999999996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121</v>
      </c>
      <c r="AH172" s="210">
        <v>2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17"/>
      <c r="B173" s="218"/>
      <c r="C173" s="256" t="s">
        <v>197</v>
      </c>
      <c r="D173" s="223"/>
      <c r="E173" s="224"/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121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17"/>
      <c r="B174" s="218"/>
      <c r="C174" s="255" t="s">
        <v>228</v>
      </c>
      <c r="D174" s="221"/>
      <c r="E174" s="222">
        <v>248.96850000000001</v>
      </c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121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35">
        <v>21</v>
      </c>
      <c r="B175" s="236" t="s">
        <v>229</v>
      </c>
      <c r="C175" s="253" t="s">
        <v>230</v>
      </c>
      <c r="D175" s="237" t="s">
        <v>157</v>
      </c>
      <c r="E175" s="238">
        <v>135.41399999999999</v>
      </c>
      <c r="F175" s="239"/>
      <c r="G175" s="240">
        <f>ROUND(E175*F175,2)</f>
        <v>0</v>
      </c>
      <c r="H175" s="239"/>
      <c r="I175" s="240">
        <f>ROUND(E175*H175,2)</f>
        <v>0</v>
      </c>
      <c r="J175" s="239"/>
      <c r="K175" s="240">
        <f>ROUND(E175*J175,2)</f>
        <v>0</v>
      </c>
      <c r="L175" s="240">
        <v>21</v>
      </c>
      <c r="M175" s="240">
        <f>G175*(1+L175/100)</f>
        <v>0</v>
      </c>
      <c r="N175" s="238">
        <v>0</v>
      </c>
      <c r="O175" s="238">
        <f>ROUND(E175*N175,2)</f>
        <v>0</v>
      </c>
      <c r="P175" s="238">
        <v>0</v>
      </c>
      <c r="Q175" s="238">
        <f>ROUND(E175*P175,2)</f>
        <v>0</v>
      </c>
      <c r="R175" s="240" t="s">
        <v>147</v>
      </c>
      <c r="S175" s="240" t="s">
        <v>113</v>
      </c>
      <c r="T175" s="241" t="s">
        <v>114</v>
      </c>
      <c r="U175" s="220">
        <v>0.626</v>
      </c>
      <c r="V175" s="220">
        <f>ROUND(E175*U175,2)</f>
        <v>84.77</v>
      </c>
      <c r="W175" s="220"/>
      <c r="X175" s="220" t="s">
        <v>115</v>
      </c>
      <c r="Y175" s="220" t="s">
        <v>116</v>
      </c>
      <c r="Z175" s="210"/>
      <c r="AA175" s="210"/>
      <c r="AB175" s="210"/>
      <c r="AC175" s="210"/>
      <c r="AD175" s="210"/>
      <c r="AE175" s="210"/>
      <c r="AF175" s="210"/>
      <c r="AG175" s="210" t="s">
        <v>117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">
      <c r="A176" s="217"/>
      <c r="B176" s="218"/>
      <c r="C176" s="254" t="s">
        <v>223</v>
      </c>
      <c r="D176" s="242"/>
      <c r="E176" s="242"/>
      <c r="F176" s="242"/>
      <c r="G176" s="242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119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43" t="str">
        <f>C176</f>
        <v>bez naložení do dopravní nádoby, ale s vyprázdněním dopravní nádoby na hromadu nebo na dopravní prostředek,</v>
      </c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17"/>
      <c r="B177" s="218"/>
      <c r="C177" s="256" t="s">
        <v>164</v>
      </c>
      <c r="D177" s="223"/>
      <c r="E177" s="224"/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121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57" t="s">
        <v>231</v>
      </c>
      <c r="D178" s="223"/>
      <c r="E178" s="224">
        <v>79.340800000000002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121</v>
      </c>
      <c r="AH178" s="210">
        <v>2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57" t="s">
        <v>171</v>
      </c>
      <c r="D179" s="223"/>
      <c r="E179" s="224"/>
      <c r="F179" s="220"/>
      <c r="G179" s="22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121</v>
      </c>
      <c r="AH179" s="210">
        <v>2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">
      <c r="A180" s="217"/>
      <c r="B180" s="218"/>
      <c r="C180" s="257" t="s">
        <v>174</v>
      </c>
      <c r="D180" s="223"/>
      <c r="E180" s="224">
        <v>20.998999999999999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121</v>
      </c>
      <c r="AH180" s="210">
        <v>2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">
      <c r="A181" s="217"/>
      <c r="B181" s="218"/>
      <c r="C181" s="257" t="s">
        <v>190</v>
      </c>
      <c r="D181" s="223"/>
      <c r="E181" s="224"/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121</v>
      </c>
      <c r="AH181" s="210">
        <v>2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57" t="s">
        <v>193</v>
      </c>
      <c r="D182" s="223"/>
      <c r="E182" s="224">
        <v>125.35599999999999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121</v>
      </c>
      <c r="AH182" s="210">
        <v>2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17"/>
      <c r="B183" s="218"/>
      <c r="C183" s="256" t="s">
        <v>197</v>
      </c>
      <c r="D183" s="223"/>
      <c r="E183" s="224"/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121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55" t="s">
        <v>232</v>
      </c>
      <c r="D184" s="221"/>
      <c r="E184" s="222">
        <v>135.41399999999999</v>
      </c>
      <c r="F184" s="220"/>
      <c r="G184" s="22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121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ht="22.5" outlineLevel="1" x14ac:dyDescent="0.2">
      <c r="A185" s="235">
        <v>22</v>
      </c>
      <c r="B185" s="236" t="s">
        <v>233</v>
      </c>
      <c r="C185" s="253" t="s">
        <v>234</v>
      </c>
      <c r="D185" s="237" t="s">
        <v>157</v>
      </c>
      <c r="E185" s="238">
        <v>451.8888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38">
        <v>0</v>
      </c>
      <c r="O185" s="238">
        <f>ROUND(E185*N185,2)</f>
        <v>0</v>
      </c>
      <c r="P185" s="238">
        <v>0</v>
      </c>
      <c r="Q185" s="238">
        <f>ROUND(E185*P185,2)</f>
        <v>0</v>
      </c>
      <c r="R185" s="240" t="s">
        <v>147</v>
      </c>
      <c r="S185" s="240" t="s">
        <v>113</v>
      </c>
      <c r="T185" s="241" t="s">
        <v>129</v>
      </c>
      <c r="U185" s="220">
        <v>0.01</v>
      </c>
      <c r="V185" s="220">
        <f>ROUND(E185*U185,2)</f>
        <v>4.5199999999999996</v>
      </c>
      <c r="W185" s="220"/>
      <c r="X185" s="220" t="s">
        <v>115</v>
      </c>
      <c r="Y185" s="220" t="s">
        <v>116</v>
      </c>
      <c r="Z185" s="210"/>
      <c r="AA185" s="210"/>
      <c r="AB185" s="210"/>
      <c r="AC185" s="210"/>
      <c r="AD185" s="210"/>
      <c r="AE185" s="210"/>
      <c r="AF185" s="210"/>
      <c r="AG185" s="210" t="s">
        <v>117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54" t="s">
        <v>235</v>
      </c>
      <c r="D186" s="242"/>
      <c r="E186" s="242"/>
      <c r="F186" s="242"/>
      <c r="G186" s="242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119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17"/>
      <c r="B187" s="218"/>
      <c r="C187" s="255" t="s">
        <v>236</v>
      </c>
      <c r="D187" s="221"/>
      <c r="E187" s="222"/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121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55" t="s">
        <v>237</v>
      </c>
      <c r="D188" s="221"/>
      <c r="E188" s="222">
        <v>23.425599999999999</v>
      </c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121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">
      <c r="A189" s="217"/>
      <c r="B189" s="218"/>
      <c r="C189" s="255" t="s">
        <v>238</v>
      </c>
      <c r="D189" s="221"/>
      <c r="E189" s="222">
        <v>61.457000000000001</v>
      </c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121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55" t="s">
        <v>239</v>
      </c>
      <c r="D190" s="221"/>
      <c r="E190" s="222">
        <v>79.340800000000002</v>
      </c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121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55" t="s">
        <v>240</v>
      </c>
      <c r="D191" s="221"/>
      <c r="E191" s="222">
        <v>51.304000000000002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121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17"/>
      <c r="B192" s="218"/>
      <c r="C192" s="255" t="s">
        <v>241</v>
      </c>
      <c r="D192" s="221"/>
      <c r="E192" s="222">
        <v>4.1976000000000004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121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55" t="s">
        <v>242</v>
      </c>
      <c r="D193" s="221"/>
      <c r="E193" s="222">
        <v>6.8243999999999998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121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17"/>
      <c r="B194" s="218"/>
      <c r="C194" s="255" t="s">
        <v>243</v>
      </c>
      <c r="D194" s="221"/>
      <c r="E194" s="222"/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121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">
      <c r="A195" s="217"/>
      <c r="B195" s="218"/>
      <c r="C195" s="255" t="s">
        <v>244</v>
      </c>
      <c r="D195" s="221"/>
      <c r="E195" s="222">
        <v>9.3279999999999994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121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">
      <c r="A196" s="217"/>
      <c r="B196" s="218"/>
      <c r="C196" s="255" t="s">
        <v>245</v>
      </c>
      <c r="D196" s="221"/>
      <c r="E196" s="222">
        <v>22.164999999999999</v>
      </c>
      <c r="F196" s="220"/>
      <c r="G196" s="22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121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17"/>
      <c r="B197" s="218"/>
      <c r="C197" s="255" t="s">
        <v>246</v>
      </c>
      <c r="D197" s="221"/>
      <c r="E197" s="222">
        <v>20.998999999999999</v>
      </c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121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">
      <c r="A198" s="217"/>
      <c r="B198" s="218"/>
      <c r="C198" s="255" t="s">
        <v>247</v>
      </c>
      <c r="D198" s="221"/>
      <c r="E198" s="222">
        <v>18.8705</v>
      </c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121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55" t="s">
        <v>248</v>
      </c>
      <c r="D199" s="221"/>
      <c r="E199" s="222">
        <v>2.4035000000000002</v>
      </c>
      <c r="F199" s="220"/>
      <c r="G199" s="22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121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55" t="s">
        <v>249</v>
      </c>
      <c r="D200" s="221"/>
      <c r="E200" s="222">
        <v>12.276</v>
      </c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121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55" t="s">
        <v>250</v>
      </c>
      <c r="D201" s="221"/>
      <c r="E201" s="222"/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121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">
      <c r="A202" s="217"/>
      <c r="B202" s="218"/>
      <c r="C202" s="255" t="s">
        <v>251</v>
      </c>
      <c r="D202" s="221"/>
      <c r="E202" s="222">
        <v>3.9731999999999998</v>
      </c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121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3" x14ac:dyDescent="0.2">
      <c r="A203" s="217"/>
      <c r="B203" s="218"/>
      <c r="C203" s="255" t="s">
        <v>252</v>
      </c>
      <c r="D203" s="221"/>
      <c r="E203" s="222">
        <v>13.292400000000001</v>
      </c>
      <c r="F203" s="220"/>
      <c r="G203" s="22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121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3" x14ac:dyDescent="0.2">
      <c r="A204" s="217"/>
      <c r="B204" s="218"/>
      <c r="C204" s="255" t="s">
        <v>253</v>
      </c>
      <c r="D204" s="221"/>
      <c r="E204" s="222">
        <v>3.4847999999999999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121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">
      <c r="A205" s="217"/>
      <c r="B205" s="218"/>
      <c r="C205" s="255" t="s">
        <v>254</v>
      </c>
      <c r="D205" s="221"/>
      <c r="E205" s="222">
        <v>2.4420000000000002</v>
      </c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121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3" x14ac:dyDescent="0.2">
      <c r="A206" s="217"/>
      <c r="B206" s="218"/>
      <c r="C206" s="255" t="s">
        <v>255</v>
      </c>
      <c r="D206" s="221"/>
      <c r="E206" s="222"/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121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55" t="s">
        <v>256</v>
      </c>
      <c r="D207" s="221"/>
      <c r="E207" s="222">
        <v>15.108499999999999</v>
      </c>
      <c r="F207" s="220"/>
      <c r="G207" s="220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121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">
      <c r="A208" s="217"/>
      <c r="B208" s="218"/>
      <c r="C208" s="255" t="s">
        <v>257</v>
      </c>
      <c r="D208" s="221"/>
      <c r="E208" s="222">
        <v>32.340000000000003</v>
      </c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121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55" t="s">
        <v>258</v>
      </c>
      <c r="D209" s="221"/>
      <c r="E209" s="222"/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121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55" t="s">
        <v>259</v>
      </c>
      <c r="D210" s="221"/>
      <c r="E210" s="222">
        <v>0.34649999999999997</v>
      </c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121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55" t="s">
        <v>260</v>
      </c>
      <c r="D211" s="221"/>
      <c r="E211" s="222">
        <v>2.4750000000000001</v>
      </c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121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55" t="s">
        <v>261</v>
      </c>
      <c r="D212" s="221"/>
      <c r="E212" s="222"/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121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3" x14ac:dyDescent="0.2">
      <c r="A213" s="217"/>
      <c r="B213" s="218"/>
      <c r="C213" s="255" t="s">
        <v>262</v>
      </c>
      <c r="D213" s="221"/>
      <c r="E213" s="222">
        <v>4.4880000000000004</v>
      </c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121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3" x14ac:dyDescent="0.2">
      <c r="A214" s="217"/>
      <c r="B214" s="218"/>
      <c r="C214" s="255" t="s">
        <v>263</v>
      </c>
      <c r="D214" s="221"/>
      <c r="E214" s="222"/>
      <c r="F214" s="220"/>
      <c r="G214" s="22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121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3" x14ac:dyDescent="0.2">
      <c r="A215" s="217"/>
      <c r="B215" s="218"/>
      <c r="C215" s="255" t="s">
        <v>264</v>
      </c>
      <c r="D215" s="221"/>
      <c r="E215" s="222"/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121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3" x14ac:dyDescent="0.2">
      <c r="A216" s="217"/>
      <c r="B216" s="218"/>
      <c r="C216" s="255" t="s">
        <v>265</v>
      </c>
      <c r="D216" s="221"/>
      <c r="E216" s="222">
        <v>61.347000000000001</v>
      </c>
      <c r="F216" s="220"/>
      <c r="G216" s="220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121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2.5" outlineLevel="1" x14ac:dyDescent="0.2">
      <c r="A217" s="235">
        <v>23</v>
      </c>
      <c r="B217" s="236" t="s">
        <v>266</v>
      </c>
      <c r="C217" s="253" t="s">
        <v>267</v>
      </c>
      <c r="D217" s="237" t="s">
        <v>157</v>
      </c>
      <c r="E217" s="238">
        <v>4518.8</v>
      </c>
      <c r="F217" s="239"/>
      <c r="G217" s="240">
        <f>ROUND(E217*F217,2)</f>
        <v>0</v>
      </c>
      <c r="H217" s="239"/>
      <c r="I217" s="240">
        <f>ROUND(E217*H217,2)</f>
        <v>0</v>
      </c>
      <c r="J217" s="239"/>
      <c r="K217" s="240">
        <f>ROUND(E217*J217,2)</f>
        <v>0</v>
      </c>
      <c r="L217" s="240">
        <v>21</v>
      </c>
      <c r="M217" s="240">
        <f>G217*(1+L217/100)</f>
        <v>0</v>
      </c>
      <c r="N217" s="238">
        <v>0</v>
      </c>
      <c r="O217" s="238">
        <f>ROUND(E217*N217,2)</f>
        <v>0</v>
      </c>
      <c r="P217" s="238">
        <v>0</v>
      </c>
      <c r="Q217" s="238">
        <f>ROUND(E217*P217,2)</f>
        <v>0</v>
      </c>
      <c r="R217" s="240" t="s">
        <v>147</v>
      </c>
      <c r="S217" s="240" t="s">
        <v>113</v>
      </c>
      <c r="T217" s="241" t="s">
        <v>114</v>
      </c>
      <c r="U217" s="220">
        <v>0</v>
      </c>
      <c r="V217" s="220">
        <f>ROUND(E217*U217,2)</f>
        <v>0</v>
      </c>
      <c r="W217" s="220"/>
      <c r="X217" s="220" t="s">
        <v>115</v>
      </c>
      <c r="Y217" s="220" t="s">
        <v>116</v>
      </c>
      <c r="Z217" s="210"/>
      <c r="AA217" s="210"/>
      <c r="AB217" s="210"/>
      <c r="AC217" s="210"/>
      <c r="AD217" s="210"/>
      <c r="AE217" s="210"/>
      <c r="AF217" s="210"/>
      <c r="AG217" s="210" t="s">
        <v>117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17"/>
      <c r="B218" s="218"/>
      <c r="C218" s="254" t="s">
        <v>235</v>
      </c>
      <c r="D218" s="242"/>
      <c r="E218" s="242"/>
      <c r="F218" s="242"/>
      <c r="G218" s="242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119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">
      <c r="A219" s="217"/>
      <c r="B219" s="218"/>
      <c r="C219" s="255" t="s">
        <v>268</v>
      </c>
      <c r="D219" s="221"/>
      <c r="E219" s="222">
        <v>4518.8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121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ht="22.5" outlineLevel="1" x14ac:dyDescent="0.2">
      <c r="A220" s="244">
        <v>24</v>
      </c>
      <c r="B220" s="245" t="s">
        <v>269</v>
      </c>
      <c r="C220" s="258" t="s">
        <v>270</v>
      </c>
      <c r="D220" s="246" t="s">
        <v>157</v>
      </c>
      <c r="E220" s="247">
        <v>451.88</v>
      </c>
      <c r="F220" s="248"/>
      <c r="G220" s="249">
        <f>ROUND(E220*F220,2)</f>
        <v>0</v>
      </c>
      <c r="H220" s="248"/>
      <c r="I220" s="249">
        <f>ROUND(E220*H220,2)</f>
        <v>0</v>
      </c>
      <c r="J220" s="248"/>
      <c r="K220" s="249">
        <f>ROUND(E220*J220,2)</f>
        <v>0</v>
      </c>
      <c r="L220" s="249">
        <v>21</v>
      </c>
      <c r="M220" s="249">
        <f>G220*(1+L220/100)</f>
        <v>0</v>
      </c>
      <c r="N220" s="247">
        <v>0</v>
      </c>
      <c r="O220" s="247">
        <f>ROUND(E220*N220,2)</f>
        <v>0</v>
      </c>
      <c r="P220" s="247">
        <v>0</v>
      </c>
      <c r="Q220" s="247">
        <f>ROUND(E220*P220,2)</f>
        <v>0</v>
      </c>
      <c r="R220" s="249" t="s">
        <v>147</v>
      </c>
      <c r="S220" s="249" t="s">
        <v>113</v>
      </c>
      <c r="T220" s="250" t="s">
        <v>148</v>
      </c>
      <c r="U220" s="220">
        <v>0.01</v>
      </c>
      <c r="V220" s="220">
        <f>ROUND(E220*U220,2)</f>
        <v>4.5199999999999996</v>
      </c>
      <c r="W220" s="220"/>
      <c r="X220" s="220" t="s">
        <v>115</v>
      </c>
      <c r="Y220" s="220" t="s">
        <v>116</v>
      </c>
      <c r="Z220" s="210"/>
      <c r="AA220" s="210"/>
      <c r="AB220" s="210"/>
      <c r="AC220" s="210"/>
      <c r="AD220" s="210"/>
      <c r="AE220" s="210"/>
      <c r="AF220" s="210"/>
      <c r="AG220" s="210" t="s">
        <v>117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22.5" outlineLevel="1" x14ac:dyDescent="0.2">
      <c r="A221" s="235">
        <v>25</v>
      </c>
      <c r="B221" s="236" t="s">
        <v>271</v>
      </c>
      <c r="C221" s="253" t="s">
        <v>272</v>
      </c>
      <c r="D221" s="237" t="s">
        <v>157</v>
      </c>
      <c r="E221" s="238">
        <v>608.84230000000002</v>
      </c>
      <c r="F221" s="239"/>
      <c r="G221" s="240">
        <f>ROUND(E221*F221,2)</f>
        <v>0</v>
      </c>
      <c r="H221" s="239"/>
      <c r="I221" s="240">
        <f>ROUND(E221*H221,2)</f>
        <v>0</v>
      </c>
      <c r="J221" s="239"/>
      <c r="K221" s="240">
        <f>ROUND(E221*J221,2)</f>
        <v>0</v>
      </c>
      <c r="L221" s="240">
        <v>21</v>
      </c>
      <c r="M221" s="240">
        <f>G221*(1+L221/100)</f>
        <v>0</v>
      </c>
      <c r="N221" s="238">
        <v>0</v>
      </c>
      <c r="O221" s="238">
        <f>ROUND(E221*N221,2)</f>
        <v>0</v>
      </c>
      <c r="P221" s="238">
        <v>0</v>
      </c>
      <c r="Q221" s="238">
        <f>ROUND(E221*P221,2)</f>
        <v>0</v>
      </c>
      <c r="R221" s="240" t="s">
        <v>147</v>
      </c>
      <c r="S221" s="240" t="s">
        <v>113</v>
      </c>
      <c r="T221" s="241" t="s">
        <v>148</v>
      </c>
      <c r="U221" s="220">
        <v>0.2</v>
      </c>
      <c r="V221" s="220">
        <f>ROUND(E221*U221,2)</f>
        <v>121.77</v>
      </c>
      <c r="W221" s="220"/>
      <c r="X221" s="220" t="s">
        <v>115</v>
      </c>
      <c r="Y221" s="220" t="s">
        <v>116</v>
      </c>
      <c r="Z221" s="210"/>
      <c r="AA221" s="210"/>
      <c r="AB221" s="210"/>
      <c r="AC221" s="210"/>
      <c r="AD221" s="210"/>
      <c r="AE221" s="210"/>
      <c r="AF221" s="210"/>
      <c r="AG221" s="210" t="s">
        <v>117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">
      <c r="A222" s="217"/>
      <c r="B222" s="218"/>
      <c r="C222" s="254" t="s">
        <v>273</v>
      </c>
      <c r="D222" s="242"/>
      <c r="E222" s="242"/>
      <c r="F222" s="242"/>
      <c r="G222" s="242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119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17"/>
      <c r="B223" s="218"/>
      <c r="C223" s="255" t="s">
        <v>274</v>
      </c>
      <c r="D223" s="221"/>
      <c r="E223" s="222"/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121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">
      <c r="A224" s="217"/>
      <c r="B224" s="218"/>
      <c r="C224" s="255" t="s">
        <v>237</v>
      </c>
      <c r="D224" s="221"/>
      <c r="E224" s="222">
        <v>23.425599999999999</v>
      </c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121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">
      <c r="A225" s="217"/>
      <c r="B225" s="218"/>
      <c r="C225" s="255" t="s">
        <v>238</v>
      </c>
      <c r="D225" s="221"/>
      <c r="E225" s="222">
        <v>61.457000000000001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121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3" x14ac:dyDescent="0.2">
      <c r="A226" s="217"/>
      <c r="B226" s="218"/>
      <c r="C226" s="255" t="s">
        <v>239</v>
      </c>
      <c r="D226" s="221"/>
      <c r="E226" s="222">
        <v>79.340800000000002</v>
      </c>
      <c r="F226" s="220"/>
      <c r="G226" s="22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121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17"/>
      <c r="B227" s="218"/>
      <c r="C227" s="255" t="s">
        <v>240</v>
      </c>
      <c r="D227" s="221"/>
      <c r="E227" s="222">
        <v>51.304000000000002</v>
      </c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121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55" t="s">
        <v>275</v>
      </c>
      <c r="D228" s="221"/>
      <c r="E228" s="222">
        <v>8.2786000000000008</v>
      </c>
      <c r="F228" s="220"/>
      <c r="G228" s="22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121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55" t="s">
        <v>242</v>
      </c>
      <c r="D229" s="221"/>
      <c r="E229" s="222">
        <v>6.8243999999999998</v>
      </c>
      <c r="F229" s="220"/>
      <c r="G229" s="220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121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55" t="s">
        <v>243</v>
      </c>
      <c r="D230" s="221"/>
      <c r="E230" s="222"/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121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55" t="s">
        <v>244</v>
      </c>
      <c r="D231" s="221"/>
      <c r="E231" s="222">
        <v>9.3279999999999994</v>
      </c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121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55" t="s">
        <v>245</v>
      </c>
      <c r="D232" s="221"/>
      <c r="E232" s="222">
        <v>22.164999999999999</v>
      </c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121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55" t="s">
        <v>246</v>
      </c>
      <c r="D233" s="221"/>
      <c r="E233" s="222">
        <v>20.998999999999999</v>
      </c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121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3" x14ac:dyDescent="0.2">
      <c r="A234" s="217"/>
      <c r="B234" s="218"/>
      <c r="C234" s="255" t="s">
        <v>247</v>
      </c>
      <c r="D234" s="221"/>
      <c r="E234" s="222">
        <v>18.8705</v>
      </c>
      <c r="F234" s="220"/>
      <c r="G234" s="220"/>
      <c r="H234" s="220"/>
      <c r="I234" s="220"/>
      <c r="J234" s="220"/>
      <c r="K234" s="220"/>
      <c r="L234" s="220"/>
      <c r="M234" s="220"/>
      <c r="N234" s="219"/>
      <c r="O234" s="219"/>
      <c r="P234" s="219"/>
      <c r="Q234" s="219"/>
      <c r="R234" s="220"/>
      <c r="S234" s="220"/>
      <c r="T234" s="220"/>
      <c r="U234" s="220"/>
      <c r="V234" s="220"/>
      <c r="W234" s="220"/>
      <c r="X234" s="220"/>
      <c r="Y234" s="220"/>
      <c r="Z234" s="210"/>
      <c r="AA234" s="210"/>
      <c r="AB234" s="210"/>
      <c r="AC234" s="210"/>
      <c r="AD234" s="210"/>
      <c r="AE234" s="210"/>
      <c r="AF234" s="210"/>
      <c r="AG234" s="210" t="s">
        <v>121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3" x14ac:dyDescent="0.2">
      <c r="A235" s="217"/>
      <c r="B235" s="218"/>
      <c r="C235" s="255" t="s">
        <v>276</v>
      </c>
      <c r="D235" s="221"/>
      <c r="E235" s="222">
        <v>4.1745000000000001</v>
      </c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121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55" t="s">
        <v>249</v>
      </c>
      <c r="D236" s="221"/>
      <c r="E236" s="222">
        <v>12.276</v>
      </c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121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3" x14ac:dyDescent="0.2">
      <c r="A237" s="217"/>
      <c r="B237" s="218"/>
      <c r="C237" s="255" t="s">
        <v>250</v>
      </c>
      <c r="D237" s="221"/>
      <c r="E237" s="222"/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121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3" x14ac:dyDescent="0.2">
      <c r="A238" s="217"/>
      <c r="B238" s="218"/>
      <c r="C238" s="255" t="s">
        <v>251</v>
      </c>
      <c r="D238" s="221"/>
      <c r="E238" s="222">
        <v>3.9731999999999998</v>
      </c>
      <c r="F238" s="220"/>
      <c r="G238" s="22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121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3" x14ac:dyDescent="0.2">
      <c r="A239" s="217"/>
      <c r="B239" s="218"/>
      <c r="C239" s="255" t="s">
        <v>252</v>
      </c>
      <c r="D239" s="221"/>
      <c r="E239" s="222">
        <v>13.292400000000001</v>
      </c>
      <c r="F239" s="220"/>
      <c r="G239" s="22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121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3" x14ac:dyDescent="0.2">
      <c r="A240" s="217"/>
      <c r="B240" s="218"/>
      <c r="C240" s="255" t="s">
        <v>277</v>
      </c>
      <c r="D240" s="221"/>
      <c r="E240" s="222">
        <v>6.2568000000000001</v>
      </c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121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3" x14ac:dyDescent="0.2">
      <c r="A241" s="217"/>
      <c r="B241" s="218"/>
      <c r="C241" s="255" t="s">
        <v>254</v>
      </c>
      <c r="D241" s="221"/>
      <c r="E241" s="222">
        <v>2.4420000000000002</v>
      </c>
      <c r="F241" s="220"/>
      <c r="G241" s="22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121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3" x14ac:dyDescent="0.2">
      <c r="A242" s="217"/>
      <c r="B242" s="218"/>
      <c r="C242" s="255" t="s">
        <v>255</v>
      </c>
      <c r="D242" s="221"/>
      <c r="E242" s="222"/>
      <c r="F242" s="220"/>
      <c r="G242" s="220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121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3" x14ac:dyDescent="0.2">
      <c r="A243" s="217"/>
      <c r="B243" s="218"/>
      <c r="C243" s="255" t="s">
        <v>256</v>
      </c>
      <c r="D243" s="221"/>
      <c r="E243" s="222">
        <v>15.108499999999999</v>
      </c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121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3" x14ac:dyDescent="0.2">
      <c r="A244" s="217"/>
      <c r="B244" s="218"/>
      <c r="C244" s="255" t="s">
        <v>257</v>
      </c>
      <c r="D244" s="221"/>
      <c r="E244" s="222">
        <v>32.340000000000003</v>
      </c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121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3" x14ac:dyDescent="0.2">
      <c r="A245" s="217"/>
      <c r="B245" s="218"/>
      <c r="C245" s="255" t="s">
        <v>258</v>
      </c>
      <c r="D245" s="221"/>
      <c r="E245" s="222"/>
      <c r="F245" s="220"/>
      <c r="G245" s="22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20"/>
      <c r="Z245" s="210"/>
      <c r="AA245" s="210"/>
      <c r="AB245" s="210"/>
      <c r="AC245" s="210"/>
      <c r="AD245" s="210"/>
      <c r="AE245" s="210"/>
      <c r="AF245" s="210"/>
      <c r="AG245" s="210" t="s">
        <v>121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3" x14ac:dyDescent="0.2">
      <c r="A246" s="217"/>
      <c r="B246" s="218"/>
      <c r="C246" s="255" t="s">
        <v>259</v>
      </c>
      <c r="D246" s="221"/>
      <c r="E246" s="222">
        <v>0.34649999999999997</v>
      </c>
      <c r="F246" s="220"/>
      <c r="G246" s="22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121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55" t="s">
        <v>260</v>
      </c>
      <c r="D247" s="221"/>
      <c r="E247" s="222">
        <v>2.4750000000000001</v>
      </c>
      <c r="F247" s="220"/>
      <c r="G247" s="220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121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17"/>
      <c r="B248" s="218"/>
      <c r="C248" s="255" t="s">
        <v>278</v>
      </c>
      <c r="D248" s="221"/>
      <c r="E248" s="222">
        <v>8.1839999999999993</v>
      </c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121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17"/>
      <c r="B249" s="218"/>
      <c r="C249" s="255" t="s">
        <v>279</v>
      </c>
      <c r="D249" s="221"/>
      <c r="E249" s="222"/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121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17"/>
      <c r="B250" s="218"/>
      <c r="C250" s="255" t="s">
        <v>280</v>
      </c>
      <c r="D250" s="221"/>
      <c r="E250" s="222">
        <v>-85.365499999999997</v>
      </c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121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">
      <c r="A251" s="217"/>
      <c r="B251" s="218"/>
      <c r="C251" s="259" t="s">
        <v>281</v>
      </c>
      <c r="D251" s="225"/>
      <c r="E251" s="226">
        <v>317.49630000000002</v>
      </c>
      <c r="F251" s="220"/>
      <c r="G251" s="220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10"/>
      <c r="AA251" s="210"/>
      <c r="AB251" s="210"/>
      <c r="AC251" s="210"/>
      <c r="AD251" s="210"/>
      <c r="AE251" s="210"/>
      <c r="AF251" s="210"/>
      <c r="AG251" s="210" t="s">
        <v>121</v>
      </c>
      <c r="AH251" s="210">
        <v>1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3" x14ac:dyDescent="0.2">
      <c r="A252" s="217"/>
      <c r="B252" s="218"/>
      <c r="C252" s="255" t="s">
        <v>282</v>
      </c>
      <c r="D252" s="221"/>
      <c r="E252" s="222"/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121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3" x14ac:dyDescent="0.2">
      <c r="A253" s="217"/>
      <c r="B253" s="218"/>
      <c r="C253" s="255" t="s">
        <v>264</v>
      </c>
      <c r="D253" s="221"/>
      <c r="E253" s="222"/>
      <c r="F253" s="220"/>
      <c r="G253" s="220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10"/>
      <c r="AA253" s="210"/>
      <c r="AB253" s="210"/>
      <c r="AC253" s="210"/>
      <c r="AD253" s="210"/>
      <c r="AE253" s="210"/>
      <c r="AF253" s="210"/>
      <c r="AG253" s="210" t="s">
        <v>121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3" x14ac:dyDescent="0.2">
      <c r="A254" s="217"/>
      <c r="B254" s="218"/>
      <c r="C254" s="255" t="s">
        <v>283</v>
      </c>
      <c r="D254" s="221"/>
      <c r="E254" s="222">
        <v>37.323</v>
      </c>
      <c r="F254" s="220"/>
      <c r="G254" s="220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121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3" x14ac:dyDescent="0.2">
      <c r="A255" s="217"/>
      <c r="B255" s="218"/>
      <c r="C255" s="255" t="s">
        <v>284</v>
      </c>
      <c r="D255" s="221"/>
      <c r="E255" s="222">
        <v>96.635000000000005</v>
      </c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121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55" t="s">
        <v>285</v>
      </c>
      <c r="D256" s="221"/>
      <c r="E256" s="222">
        <v>125.35599999999999</v>
      </c>
      <c r="F256" s="220"/>
      <c r="G256" s="220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121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55" t="s">
        <v>286</v>
      </c>
      <c r="D257" s="221"/>
      <c r="E257" s="222">
        <v>64.635999999999996</v>
      </c>
      <c r="F257" s="220"/>
      <c r="G257" s="22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121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">
      <c r="A258" s="217"/>
      <c r="B258" s="218"/>
      <c r="C258" s="255" t="s">
        <v>287</v>
      </c>
      <c r="D258" s="221"/>
      <c r="E258" s="222">
        <v>11.913</v>
      </c>
      <c r="F258" s="220"/>
      <c r="G258" s="220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10"/>
      <c r="AA258" s="210"/>
      <c r="AB258" s="210"/>
      <c r="AC258" s="210"/>
      <c r="AD258" s="210"/>
      <c r="AE258" s="210"/>
      <c r="AF258" s="210"/>
      <c r="AG258" s="210" t="s">
        <v>121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3" x14ac:dyDescent="0.2">
      <c r="A259" s="217"/>
      <c r="B259" s="218"/>
      <c r="C259" s="255" t="s">
        <v>288</v>
      </c>
      <c r="D259" s="221"/>
      <c r="E259" s="222">
        <v>16.829999999999998</v>
      </c>
      <c r="F259" s="220"/>
      <c r="G259" s="220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10"/>
      <c r="AA259" s="210"/>
      <c r="AB259" s="210"/>
      <c r="AC259" s="210"/>
      <c r="AD259" s="210"/>
      <c r="AE259" s="210"/>
      <c r="AF259" s="210"/>
      <c r="AG259" s="210" t="s">
        <v>121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3" x14ac:dyDescent="0.2">
      <c r="A260" s="217"/>
      <c r="B260" s="218"/>
      <c r="C260" s="255" t="s">
        <v>279</v>
      </c>
      <c r="D260" s="221"/>
      <c r="E260" s="222"/>
      <c r="F260" s="220"/>
      <c r="G260" s="220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10"/>
      <c r="AA260" s="210"/>
      <c r="AB260" s="210"/>
      <c r="AC260" s="210"/>
      <c r="AD260" s="210"/>
      <c r="AE260" s="210"/>
      <c r="AF260" s="210"/>
      <c r="AG260" s="210" t="s">
        <v>121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3" x14ac:dyDescent="0.2">
      <c r="A261" s="217"/>
      <c r="B261" s="218"/>
      <c r="C261" s="255" t="s">
        <v>289</v>
      </c>
      <c r="D261" s="221"/>
      <c r="E261" s="222">
        <v>-61.347000000000001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10"/>
      <c r="AA261" s="210"/>
      <c r="AB261" s="210"/>
      <c r="AC261" s="210"/>
      <c r="AD261" s="210"/>
      <c r="AE261" s="210"/>
      <c r="AF261" s="210"/>
      <c r="AG261" s="210" t="s">
        <v>121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3" x14ac:dyDescent="0.2">
      <c r="A262" s="217"/>
      <c r="B262" s="218"/>
      <c r="C262" s="259" t="s">
        <v>281</v>
      </c>
      <c r="D262" s="225"/>
      <c r="E262" s="226">
        <v>291.346</v>
      </c>
      <c r="F262" s="220"/>
      <c r="G262" s="220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20"/>
      <c r="Z262" s="210"/>
      <c r="AA262" s="210"/>
      <c r="AB262" s="210"/>
      <c r="AC262" s="210"/>
      <c r="AD262" s="210"/>
      <c r="AE262" s="210"/>
      <c r="AF262" s="210"/>
      <c r="AG262" s="210" t="s">
        <v>121</v>
      </c>
      <c r="AH262" s="210">
        <v>1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35">
        <v>26</v>
      </c>
      <c r="B263" s="236" t="s">
        <v>290</v>
      </c>
      <c r="C263" s="253" t="s">
        <v>291</v>
      </c>
      <c r="D263" s="237" t="s">
        <v>157</v>
      </c>
      <c r="E263" s="238">
        <v>120.03749999999999</v>
      </c>
      <c r="F263" s="239"/>
      <c r="G263" s="240">
        <f>ROUND(E263*F263,2)</f>
        <v>0</v>
      </c>
      <c r="H263" s="239"/>
      <c r="I263" s="240">
        <f>ROUND(E263*H263,2)</f>
        <v>0</v>
      </c>
      <c r="J263" s="239"/>
      <c r="K263" s="240">
        <f>ROUND(E263*J263,2)</f>
        <v>0</v>
      </c>
      <c r="L263" s="240">
        <v>21</v>
      </c>
      <c r="M263" s="240">
        <f>G263*(1+L263/100)</f>
        <v>0</v>
      </c>
      <c r="N263" s="238">
        <v>1.7</v>
      </c>
      <c r="O263" s="238">
        <f>ROUND(E263*N263,2)</f>
        <v>204.06</v>
      </c>
      <c r="P263" s="238">
        <v>0</v>
      </c>
      <c r="Q263" s="238">
        <f>ROUND(E263*P263,2)</f>
        <v>0</v>
      </c>
      <c r="R263" s="240" t="s">
        <v>147</v>
      </c>
      <c r="S263" s="240" t="s">
        <v>113</v>
      </c>
      <c r="T263" s="241" t="s">
        <v>148</v>
      </c>
      <c r="U263" s="220">
        <v>1.59</v>
      </c>
      <c r="V263" s="220">
        <f>ROUND(E263*U263,2)</f>
        <v>190.86</v>
      </c>
      <c r="W263" s="220"/>
      <c r="X263" s="220" t="s">
        <v>115</v>
      </c>
      <c r="Y263" s="220" t="s">
        <v>116</v>
      </c>
      <c r="Z263" s="210"/>
      <c r="AA263" s="210"/>
      <c r="AB263" s="210"/>
      <c r="AC263" s="210"/>
      <c r="AD263" s="210"/>
      <c r="AE263" s="210"/>
      <c r="AF263" s="210"/>
      <c r="AG263" s="210" t="s">
        <v>117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ht="22.5" outlineLevel="2" x14ac:dyDescent="0.2">
      <c r="A264" s="217"/>
      <c r="B264" s="218"/>
      <c r="C264" s="254" t="s">
        <v>292</v>
      </c>
      <c r="D264" s="242"/>
      <c r="E264" s="242"/>
      <c r="F264" s="242"/>
      <c r="G264" s="242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10"/>
      <c r="AA264" s="210"/>
      <c r="AB264" s="210"/>
      <c r="AC264" s="210"/>
      <c r="AD264" s="210"/>
      <c r="AE264" s="210"/>
      <c r="AF264" s="210"/>
      <c r="AG264" s="210" t="s">
        <v>119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43" t="str">
        <f>C264</f>
        <v>sypaninou z vhodných hornin tř. 1 - 4 nebo materiálem připraveným podél výkopu ve vzdálenosti do 3 m od jeho kraje, pro jakoukoliv hloubku výkopu a jakoukoliv míru zhutnění,</v>
      </c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2">
      <c r="A265" s="217"/>
      <c r="B265" s="218"/>
      <c r="C265" s="255" t="s">
        <v>293</v>
      </c>
      <c r="D265" s="221"/>
      <c r="E265" s="222">
        <v>120.03749999999999</v>
      </c>
      <c r="F265" s="220"/>
      <c r="G265" s="220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10"/>
      <c r="AA265" s="210"/>
      <c r="AB265" s="210"/>
      <c r="AC265" s="210"/>
      <c r="AD265" s="210"/>
      <c r="AE265" s="210"/>
      <c r="AF265" s="210"/>
      <c r="AG265" s="210" t="s">
        <v>121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35">
        <v>27</v>
      </c>
      <c r="B266" s="236" t="s">
        <v>294</v>
      </c>
      <c r="C266" s="253" t="s">
        <v>295</v>
      </c>
      <c r="D266" s="237" t="s">
        <v>157</v>
      </c>
      <c r="E266" s="238">
        <v>451.88</v>
      </c>
      <c r="F266" s="239"/>
      <c r="G266" s="240">
        <f>ROUND(E266*F266,2)</f>
        <v>0</v>
      </c>
      <c r="H266" s="239"/>
      <c r="I266" s="240">
        <f>ROUND(E266*H266,2)</f>
        <v>0</v>
      </c>
      <c r="J266" s="239"/>
      <c r="K266" s="240">
        <f>ROUND(E266*J266,2)</f>
        <v>0</v>
      </c>
      <c r="L266" s="240">
        <v>21</v>
      </c>
      <c r="M266" s="240">
        <f>G266*(1+L266/100)</f>
        <v>0</v>
      </c>
      <c r="N266" s="238">
        <v>0</v>
      </c>
      <c r="O266" s="238">
        <f>ROUND(E266*N266,2)</f>
        <v>0</v>
      </c>
      <c r="P266" s="238">
        <v>0</v>
      </c>
      <c r="Q266" s="238">
        <f>ROUND(E266*P266,2)</f>
        <v>0</v>
      </c>
      <c r="R266" s="240" t="s">
        <v>147</v>
      </c>
      <c r="S266" s="240" t="s">
        <v>113</v>
      </c>
      <c r="T266" s="241" t="s">
        <v>129</v>
      </c>
      <c r="U266" s="220">
        <v>0</v>
      </c>
      <c r="V266" s="220">
        <f>ROUND(E266*U266,2)</f>
        <v>0</v>
      </c>
      <c r="W266" s="220"/>
      <c r="X266" s="220" t="s">
        <v>115</v>
      </c>
      <c r="Y266" s="220" t="s">
        <v>116</v>
      </c>
      <c r="Z266" s="210"/>
      <c r="AA266" s="210"/>
      <c r="AB266" s="210"/>
      <c r="AC266" s="210"/>
      <c r="AD266" s="210"/>
      <c r="AE266" s="210"/>
      <c r="AF266" s="210"/>
      <c r="AG266" s="210" t="s">
        <v>117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2" x14ac:dyDescent="0.2">
      <c r="A267" s="217"/>
      <c r="B267" s="218"/>
      <c r="C267" s="260" t="s">
        <v>296</v>
      </c>
      <c r="D267" s="251"/>
      <c r="E267" s="251"/>
      <c r="F267" s="251"/>
      <c r="G267" s="251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297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35">
        <v>28</v>
      </c>
      <c r="B268" s="236" t="s">
        <v>298</v>
      </c>
      <c r="C268" s="253" t="s">
        <v>299</v>
      </c>
      <c r="D268" s="237" t="s">
        <v>111</v>
      </c>
      <c r="E268" s="238">
        <v>45.21</v>
      </c>
      <c r="F268" s="239"/>
      <c r="G268" s="240">
        <f>ROUND(E268*F268,2)</f>
        <v>0</v>
      </c>
      <c r="H268" s="239"/>
      <c r="I268" s="240">
        <f>ROUND(E268*H268,2)</f>
        <v>0</v>
      </c>
      <c r="J268" s="239"/>
      <c r="K268" s="240">
        <f>ROUND(E268*J268,2)</f>
        <v>0</v>
      </c>
      <c r="L268" s="240">
        <v>21</v>
      </c>
      <c r="M268" s="240">
        <f>G268*(1+L268/100)</f>
        <v>0</v>
      </c>
      <c r="N268" s="238">
        <v>0</v>
      </c>
      <c r="O268" s="238">
        <f>ROUND(E268*N268,2)</f>
        <v>0</v>
      </c>
      <c r="P268" s="238">
        <v>0.11</v>
      </c>
      <c r="Q268" s="238">
        <f>ROUND(E268*P268,2)</f>
        <v>4.97</v>
      </c>
      <c r="R268" s="240"/>
      <c r="S268" s="240" t="s">
        <v>300</v>
      </c>
      <c r="T268" s="241" t="s">
        <v>114</v>
      </c>
      <c r="U268" s="220">
        <v>0.02</v>
      </c>
      <c r="V268" s="220">
        <f>ROUND(E268*U268,2)</f>
        <v>0.9</v>
      </c>
      <c r="W268" s="220"/>
      <c r="X268" s="220" t="s">
        <v>115</v>
      </c>
      <c r="Y268" s="220" t="s">
        <v>116</v>
      </c>
      <c r="Z268" s="210"/>
      <c r="AA268" s="210"/>
      <c r="AB268" s="210"/>
      <c r="AC268" s="210"/>
      <c r="AD268" s="210"/>
      <c r="AE268" s="210"/>
      <c r="AF268" s="210"/>
      <c r="AG268" s="210" t="s">
        <v>117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2" x14ac:dyDescent="0.2">
      <c r="A269" s="217"/>
      <c r="B269" s="218"/>
      <c r="C269" s="255" t="s">
        <v>120</v>
      </c>
      <c r="D269" s="221"/>
      <c r="E269" s="222">
        <v>33.880000000000003</v>
      </c>
      <c r="F269" s="220"/>
      <c r="G269" s="220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20"/>
      <c r="Z269" s="210"/>
      <c r="AA269" s="210"/>
      <c r="AB269" s="210"/>
      <c r="AC269" s="210"/>
      <c r="AD269" s="210"/>
      <c r="AE269" s="210"/>
      <c r="AF269" s="210"/>
      <c r="AG269" s="210" t="s">
        <v>121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3" x14ac:dyDescent="0.2">
      <c r="A270" s="217"/>
      <c r="B270" s="218"/>
      <c r="C270" s="255" t="s">
        <v>122</v>
      </c>
      <c r="D270" s="221"/>
      <c r="E270" s="222">
        <v>11.33</v>
      </c>
      <c r="F270" s="220"/>
      <c r="G270" s="220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10"/>
      <c r="AA270" s="210"/>
      <c r="AB270" s="210"/>
      <c r="AC270" s="210"/>
      <c r="AD270" s="210"/>
      <c r="AE270" s="210"/>
      <c r="AF270" s="210"/>
      <c r="AG270" s="210" t="s">
        <v>121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44">
        <v>29</v>
      </c>
      <c r="B271" s="245" t="s">
        <v>301</v>
      </c>
      <c r="C271" s="258" t="s">
        <v>302</v>
      </c>
      <c r="D271" s="246" t="s">
        <v>137</v>
      </c>
      <c r="E271" s="247">
        <v>243</v>
      </c>
      <c r="F271" s="248"/>
      <c r="G271" s="249">
        <f>ROUND(E271*F271,2)</f>
        <v>0</v>
      </c>
      <c r="H271" s="248"/>
      <c r="I271" s="249">
        <f>ROUND(E271*H271,2)</f>
        <v>0</v>
      </c>
      <c r="J271" s="248"/>
      <c r="K271" s="249">
        <f>ROUND(E271*J271,2)</f>
        <v>0</v>
      </c>
      <c r="L271" s="249">
        <v>21</v>
      </c>
      <c r="M271" s="249">
        <f>G271*(1+L271/100)</f>
        <v>0</v>
      </c>
      <c r="N271" s="247">
        <v>0</v>
      </c>
      <c r="O271" s="247">
        <f>ROUND(E271*N271,2)</f>
        <v>0</v>
      </c>
      <c r="P271" s="247">
        <v>2.4E-2</v>
      </c>
      <c r="Q271" s="247">
        <f>ROUND(E271*P271,2)</f>
        <v>5.83</v>
      </c>
      <c r="R271" s="249"/>
      <c r="S271" s="249" t="s">
        <v>300</v>
      </c>
      <c r="T271" s="250" t="s">
        <v>129</v>
      </c>
      <c r="U271" s="220">
        <v>0.23</v>
      </c>
      <c r="V271" s="220">
        <f>ROUND(E271*U271,2)</f>
        <v>55.89</v>
      </c>
      <c r="W271" s="220"/>
      <c r="X271" s="220" t="s">
        <v>115</v>
      </c>
      <c r="Y271" s="220" t="s">
        <v>116</v>
      </c>
      <c r="Z271" s="210"/>
      <c r="AA271" s="210"/>
      <c r="AB271" s="210"/>
      <c r="AC271" s="210"/>
      <c r="AD271" s="210"/>
      <c r="AE271" s="210"/>
      <c r="AF271" s="210"/>
      <c r="AG271" s="210" t="s">
        <v>117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ht="22.5" outlineLevel="1" x14ac:dyDescent="0.2">
      <c r="A272" s="235">
        <v>30</v>
      </c>
      <c r="B272" s="236" t="s">
        <v>303</v>
      </c>
      <c r="C272" s="253" t="s">
        <v>304</v>
      </c>
      <c r="D272" s="237" t="s">
        <v>137</v>
      </c>
      <c r="E272" s="238">
        <v>60</v>
      </c>
      <c r="F272" s="239"/>
      <c r="G272" s="240">
        <f>ROUND(E272*F272,2)</f>
        <v>0</v>
      </c>
      <c r="H272" s="239"/>
      <c r="I272" s="240">
        <f>ROUND(E272*H272,2)</f>
        <v>0</v>
      </c>
      <c r="J272" s="239"/>
      <c r="K272" s="240">
        <f>ROUND(E272*J272,2)</f>
        <v>0</v>
      </c>
      <c r="L272" s="240">
        <v>21</v>
      </c>
      <c r="M272" s="240">
        <f>G272*(1+L272/100)</f>
        <v>0</v>
      </c>
      <c r="N272" s="238">
        <v>2.478E-2</v>
      </c>
      <c r="O272" s="238">
        <f>ROUND(E272*N272,2)</f>
        <v>1.49</v>
      </c>
      <c r="P272" s="238">
        <v>0</v>
      </c>
      <c r="Q272" s="238">
        <f>ROUND(E272*P272,2)</f>
        <v>0</v>
      </c>
      <c r="R272" s="240"/>
      <c r="S272" s="240" t="s">
        <v>300</v>
      </c>
      <c r="T272" s="241" t="s">
        <v>129</v>
      </c>
      <c r="U272" s="220">
        <v>0.55000000000000004</v>
      </c>
      <c r="V272" s="220">
        <f>ROUND(E272*U272,2)</f>
        <v>33</v>
      </c>
      <c r="W272" s="220"/>
      <c r="X272" s="220" t="s">
        <v>115</v>
      </c>
      <c r="Y272" s="220" t="s">
        <v>116</v>
      </c>
      <c r="Z272" s="210"/>
      <c r="AA272" s="210"/>
      <c r="AB272" s="210"/>
      <c r="AC272" s="210"/>
      <c r="AD272" s="210"/>
      <c r="AE272" s="210"/>
      <c r="AF272" s="210"/>
      <c r="AG272" s="210" t="s">
        <v>117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2" x14ac:dyDescent="0.2">
      <c r="A273" s="217"/>
      <c r="B273" s="218"/>
      <c r="C273" s="255" t="s">
        <v>305</v>
      </c>
      <c r="D273" s="221"/>
      <c r="E273" s="222">
        <v>60</v>
      </c>
      <c r="F273" s="220"/>
      <c r="G273" s="220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121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35">
        <v>31</v>
      </c>
      <c r="B274" s="236" t="s">
        <v>306</v>
      </c>
      <c r="C274" s="253" t="s">
        <v>307</v>
      </c>
      <c r="D274" s="237" t="s">
        <v>157</v>
      </c>
      <c r="E274" s="238">
        <v>454.01069999999999</v>
      </c>
      <c r="F274" s="239"/>
      <c r="G274" s="240">
        <f>ROUND(E274*F274,2)</f>
        <v>0</v>
      </c>
      <c r="H274" s="239"/>
      <c r="I274" s="240">
        <f>ROUND(E274*H274,2)</f>
        <v>0</v>
      </c>
      <c r="J274" s="239"/>
      <c r="K274" s="240">
        <f>ROUND(E274*J274,2)</f>
        <v>0</v>
      </c>
      <c r="L274" s="240">
        <v>21</v>
      </c>
      <c r="M274" s="240">
        <f>G274*(1+L274/100)</f>
        <v>0</v>
      </c>
      <c r="N274" s="238">
        <v>1.67</v>
      </c>
      <c r="O274" s="238">
        <f>ROUND(E274*N274,2)</f>
        <v>758.2</v>
      </c>
      <c r="P274" s="238">
        <v>0</v>
      </c>
      <c r="Q274" s="238">
        <f>ROUND(E274*P274,2)</f>
        <v>0</v>
      </c>
      <c r="R274" s="240" t="s">
        <v>308</v>
      </c>
      <c r="S274" s="240" t="s">
        <v>309</v>
      </c>
      <c r="T274" s="241" t="s">
        <v>309</v>
      </c>
      <c r="U274" s="220">
        <v>0</v>
      </c>
      <c r="V274" s="220">
        <f>ROUND(E274*U274,2)</f>
        <v>0</v>
      </c>
      <c r="W274" s="220"/>
      <c r="X274" s="220" t="s">
        <v>310</v>
      </c>
      <c r="Y274" s="220" t="s">
        <v>116</v>
      </c>
      <c r="Z274" s="210"/>
      <c r="AA274" s="210"/>
      <c r="AB274" s="210"/>
      <c r="AC274" s="210"/>
      <c r="AD274" s="210"/>
      <c r="AE274" s="210"/>
      <c r="AF274" s="210"/>
      <c r="AG274" s="210" t="s">
        <v>311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2" x14ac:dyDescent="0.2">
      <c r="A275" s="217"/>
      <c r="B275" s="218"/>
      <c r="C275" s="255" t="s">
        <v>312</v>
      </c>
      <c r="D275" s="221"/>
      <c r="E275" s="222">
        <v>454.01069999999999</v>
      </c>
      <c r="F275" s="220"/>
      <c r="G275" s="220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121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x14ac:dyDescent="0.2">
      <c r="A276" s="228" t="s">
        <v>107</v>
      </c>
      <c r="B276" s="229" t="s">
        <v>65</v>
      </c>
      <c r="C276" s="252" t="s">
        <v>66</v>
      </c>
      <c r="D276" s="230"/>
      <c r="E276" s="231"/>
      <c r="F276" s="232"/>
      <c r="G276" s="232">
        <f>SUMIF(AG277:AG279,"&lt;&gt;NOR",G277:G279)</f>
        <v>0</v>
      </c>
      <c r="H276" s="232"/>
      <c r="I276" s="232">
        <f>SUM(I277:I279)</f>
        <v>0</v>
      </c>
      <c r="J276" s="232"/>
      <c r="K276" s="232">
        <f>SUM(K277:K279)</f>
        <v>0</v>
      </c>
      <c r="L276" s="232"/>
      <c r="M276" s="232">
        <f>SUM(M277:M279)</f>
        <v>0</v>
      </c>
      <c r="N276" s="231"/>
      <c r="O276" s="231">
        <f>SUM(O277:O279)</f>
        <v>50.44</v>
      </c>
      <c r="P276" s="231"/>
      <c r="Q276" s="231">
        <f>SUM(Q277:Q279)</f>
        <v>0</v>
      </c>
      <c r="R276" s="232"/>
      <c r="S276" s="232"/>
      <c r="T276" s="233"/>
      <c r="U276" s="227"/>
      <c r="V276" s="227">
        <f>SUM(V277:V279)</f>
        <v>45.35</v>
      </c>
      <c r="W276" s="227"/>
      <c r="X276" s="227"/>
      <c r="Y276" s="227"/>
      <c r="AG276" t="s">
        <v>108</v>
      </c>
    </row>
    <row r="277" spans="1:60" outlineLevel="1" x14ac:dyDescent="0.2">
      <c r="A277" s="235">
        <v>32</v>
      </c>
      <c r="B277" s="236" t="s">
        <v>313</v>
      </c>
      <c r="C277" s="253" t="s">
        <v>314</v>
      </c>
      <c r="D277" s="237" t="s">
        <v>157</v>
      </c>
      <c r="E277" s="238">
        <v>26.675000000000001</v>
      </c>
      <c r="F277" s="239"/>
      <c r="G277" s="240">
        <f>ROUND(E277*F277,2)</f>
        <v>0</v>
      </c>
      <c r="H277" s="239"/>
      <c r="I277" s="240">
        <f>ROUND(E277*H277,2)</f>
        <v>0</v>
      </c>
      <c r="J277" s="239"/>
      <c r="K277" s="240">
        <f>ROUND(E277*J277,2)</f>
        <v>0</v>
      </c>
      <c r="L277" s="240">
        <v>21</v>
      </c>
      <c r="M277" s="240">
        <f>G277*(1+L277/100)</f>
        <v>0</v>
      </c>
      <c r="N277" s="238">
        <v>1.8907700000000001</v>
      </c>
      <c r="O277" s="238">
        <f>ROUND(E277*N277,2)</f>
        <v>50.44</v>
      </c>
      <c r="P277" s="238">
        <v>0</v>
      </c>
      <c r="Q277" s="238">
        <f>ROUND(E277*P277,2)</f>
        <v>0</v>
      </c>
      <c r="R277" s="240" t="s">
        <v>141</v>
      </c>
      <c r="S277" s="240" t="s">
        <v>113</v>
      </c>
      <c r="T277" s="241" t="s">
        <v>148</v>
      </c>
      <c r="U277" s="220">
        <v>1.7</v>
      </c>
      <c r="V277" s="220">
        <f>ROUND(E277*U277,2)</f>
        <v>45.35</v>
      </c>
      <c r="W277" s="220"/>
      <c r="X277" s="220" t="s">
        <v>115</v>
      </c>
      <c r="Y277" s="220" t="s">
        <v>116</v>
      </c>
      <c r="Z277" s="210"/>
      <c r="AA277" s="210"/>
      <c r="AB277" s="210"/>
      <c r="AC277" s="210"/>
      <c r="AD277" s="210"/>
      <c r="AE277" s="210"/>
      <c r="AF277" s="210"/>
      <c r="AG277" s="210" t="s">
        <v>117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2" x14ac:dyDescent="0.2">
      <c r="A278" s="217"/>
      <c r="B278" s="218"/>
      <c r="C278" s="254" t="s">
        <v>315</v>
      </c>
      <c r="D278" s="242"/>
      <c r="E278" s="242"/>
      <c r="F278" s="242"/>
      <c r="G278" s="242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20"/>
      <c r="Z278" s="210"/>
      <c r="AA278" s="210"/>
      <c r="AB278" s="210"/>
      <c r="AC278" s="210"/>
      <c r="AD278" s="210"/>
      <c r="AE278" s="210"/>
      <c r="AF278" s="210"/>
      <c r="AG278" s="210" t="s">
        <v>119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2" x14ac:dyDescent="0.2">
      <c r="A279" s="217"/>
      <c r="B279" s="218"/>
      <c r="C279" s="255" t="s">
        <v>316</v>
      </c>
      <c r="D279" s="221"/>
      <c r="E279" s="222">
        <v>26.675000000000001</v>
      </c>
      <c r="F279" s="220"/>
      <c r="G279" s="220"/>
      <c r="H279" s="220"/>
      <c r="I279" s="220"/>
      <c r="J279" s="220"/>
      <c r="K279" s="220"/>
      <c r="L279" s="220"/>
      <c r="M279" s="220"/>
      <c r="N279" s="219"/>
      <c r="O279" s="219"/>
      <c r="P279" s="219"/>
      <c r="Q279" s="219"/>
      <c r="R279" s="220"/>
      <c r="S279" s="220"/>
      <c r="T279" s="220"/>
      <c r="U279" s="220"/>
      <c r="V279" s="220"/>
      <c r="W279" s="220"/>
      <c r="X279" s="220"/>
      <c r="Y279" s="220"/>
      <c r="Z279" s="210"/>
      <c r="AA279" s="210"/>
      <c r="AB279" s="210"/>
      <c r="AC279" s="210"/>
      <c r="AD279" s="210"/>
      <c r="AE279" s="210"/>
      <c r="AF279" s="210"/>
      <c r="AG279" s="210" t="s">
        <v>121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x14ac:dyDescent="0.2">
      <c r="A280" s="228" t="s">
        <v>107</v>
      </c>
      <c r="B280" s="229" t="s">
        <v>67</v>
      </c>
      <c r="C280" s="252" t="s">
        <v>68</v>
      </c>
      <c r="D280" s="230"/>
      <c r="E280" s="231"/>
      <c r="F280" s="232"/>
      <c r="G280" s="232">
        <f>SUMIF(AG281:AG285,"&lt;&gt;NOR",G281:G285)</f>
        <v>0</v>
      </c>
      <c r="H280" s="232"/>
      <c r="I280" s="232">
        <f>SUM(I281:I285)</f>
        <v>0</v>
      </c>
      <c r="J280" s="232"/>
      <c r="K280" s="232">
        <f>SUM(K281:K285)</f>
        <v>0</v>
      </c>
      <c r="L280" s="232"/>
      <c r="M280" s="232">
        <f>SUM(M281:M285)</f>
        <v>0</v>
      </c>
      <c r="N280" s="231"/>
      <c r="O280" s="231">
        <f>SUM(O281:O285)</f>
        <v>3.04</v>
      </c>
      <c r="P280" s="231"/>
      <c r="Q280" s="231">
        <f>SUM(Q281:Q285)</f>
        <v>0</v>
      </c>
      <c r="R280" s="232"/>
      <c r="S280" s="232"/>
      <c r="T280" s="233"/>
      <c r="U280" s="227"/>
      <c r="V280" s="227">
        <f>SUM(V281:V285)</f>
        <v>0.43</v>
      </c>
      <c r="W280" s="227"/>
      <c r="X280" s="227"/>
      <c r="Y280" s="227"/>
      <c r="AG280" t="s">
        <v>108</v>
      </c>
    </row>
    <row r="281" spans="1:60" outlineLevel="1" x14ac:dyDescent="0.2">
      <c r="A281" s="235">
        <v>33</v>
      </c>
      <c r="B281" s="236" t="s">
        <v>317</v>
      </c>
      <c r="C281" s="253" t="s">
        <v>318</v>
      </c>
      <c r="D281" s="237" t="s">
        <v>111</v>
      </c>
      <c r="E281" s="238">
        <v>3.85</v>
      </c>
      <c r="F281" s="239"/>
      <c r="G281" s="240">
        <f>ROUND(E281*F281,2)</f>
        <v>0</v>
      </c>
      <c r="H281" s="239"/>
      <c r="I281" s="240">
        <f>ROUND(E281*H281,2)</f>
        <v>0</v>
      </c>
      <c r="J281" s="239"/>
      <c r="K281" s="240">
        <f>ROUND(E281*J281,2)</f>
        <v>0</v>
      </c>
      <c r="L281" s="240">
        <v>21</v>
      </c>
      <c r="M281" s="240">
        <f>G281*(1+L281/100)</f>
        <v>0</v>
      </c>
      <c r="N281" s="238">
        <v>0.43</v>
      </c>
      <c r="O281" s="238">
        <f>ROUND(E281*N281,2)</f>
        <v>1.66</v>
      </c>
      <c r="P281" s="238">
        <v>0</v>
      </c>
      <c r="Q281" s="238">
        <f>ROUND(E281*P281,2)</f>
        <v>0</v>
      </c>
      <c r="R281" s="240" t="s">
        <v>112</v>
      </c>
      <c r="S281" s="240" t="s">
        <v>113</v>
      </c>
      <c r="T281" s="241" t="s">
        <v>129</v>
      </c>
      <c r="U281" s="220">
        <v>0.03</v>
      </c>
      <c r="V281" s="220">
        <f>ROUND(E281*U281,2)</f>
        <v>0.12</v>
      </c>
      <c r="W281" s="220"/>
      <c r="X281" s="220" t="s">
        <v>115</v>
      </c>
      <c r="Y281" s="220" t="s">
        <v>116</v>
      </c>
      <c r="Z281" s="210"/>
      <c r="AA281" s="210"/>
      <c r="AB281" s="210"/>
      <c r="AC281" s="210"/>
      <c r="AD281" s="210"/>
      <c r="AE281" s="210"/>
      <c r="AF281" s="210"/>
      <c r="AG281" s="210" t="s">
        <v>117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2" x14ac:dyDescent="0.2">
      <c r="A282" s="217"/>
      <c r="B282" s="218"/>
      <c r="C282" s="254" t="s">
        <v>319</v>
      </c>
      <c r="D282" s="242"/>
      <c r="E282" s="242"/>
      <c r="F282" s="242"/>
      <c r="G282" s="242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119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2" x14ac:dyDescent="0.2">
      <c r="A283" s="217"/>
      <c r="B283" s="218"/>
      <c r="C283" s="255" t="s">
        <v>320</v>
      </c>
      <c r="D283" s="221"/>
      <c r="E283" s="222">
        <v>3.85</v>
      </c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10"/>
      <c r="AA283" s="210"/>
      <c r="AB283" s="210"/>
      <c r="AC283" s="210"/>
      <c r="AD283" s="210"/>
      <c r="AE283" s="210"/>
      <c r="AF283" s="210"/>
      <c r="AG283" s="210" t="s">
        <v>121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35">
        <v>34</v>
      </c>
      <c r="B284" s="236" t="s">
        <v>321</v>
      </c>
      <c r="C284" s="253" t="s">
        <v>322</v>
      </c>
      <c r="D284" s="237" t="s">
        <v>111</v>
      </c>
      <c r="E284" s="238">
        <v>3.85</v>
      </c>
      <c r="F284" s="239"/>
      <c r="G284" s="240">
        <f>ROUND(E284*F284,2)</f>
        <v>0</v>
      </c>
      <c r="H284" s="239"/>
      <c r="I284" s="240">
        <f>ROUND(E284*H284,2)</f>
        <v>0</v>
      </c>
      <c r="J284" s="239"/>
      <c r="K284" s="240">
        <f>ROUND(E284*J284,2)</f>
        <v>0</v>
      </c>
      <c r="L284" s="240">
        <v>21</v>
      </c>
      <c r="M284" s="240">
        <f>G284*(1+L284/100)</f>
        <v>0</v>
      </c>
      <c r="N284" s="238">
        <v>0.35865000000000002</v>
      </c>
      <c r="O284" s="238">
        <f>ROUND(E284*N284,2)</f>
        <v>1.38</v>
      </c>
      <c r="P284" s="238">
        <v>0</v>
      </c>
      <c r="Q284" s="238">
        <f>ROUND(E284*P284,2)</f>
        <v>0</v>
      </c>
      <c r="R284" s="240" t="s">
        <v>112</v>
      </c>
      <c r="S284" s="240" t="s">
        <v>113</v>
      </c>
      <c r="T284" s="241" t="s">
        <v>114</v>
      </c>
      <c r="U284" s="220">
        <v>8.1000000000000003E-2</v>
      </c>
      <c r="V284" s="220">
        <f>ROUND(E284*U284,2)</f>
        <v>0.31</v>
      </c>
      <c r="W284" s="220"/>
      <c r="X284" s="220" t="s">
        <v>115</v>
      </c>
      <c r="Y284" s="220" t="s">
        <v>116</v>
      </c>
      <c r="Z284" s="210"/>
      <c r="AA284" s="210"/>
      <c r="AB284" s="210"/>
      <c r="AC284" s="210"/>
      <c r="AD284" s="210"/>
      <c r="AE284" s="210"/>
      <c r="AF284" s="210"/>
      <c r="AG284" s="210" t="s">
        <v>117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2">
      <c r="A285" s="217"/>
      <c r="B285" s="218"/>
      <c r="C285" s="255" t="s">
        <v>320</v>
      </c>
      <c r="D285" s="221"/>
      <c r="E285" s="222">
        <v>3.85</v>
      </c>
      <c r="F285" s="220"/>
      <c r="G285" s="220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20"/>
      <c r="Z285" s="210"/>
      <c r="AA285" s="210"/>
      <c r="AB285" s="210"/>
      <c r="AC285" s="210"/>
      <c r="AD285" s="210"/>
      <c r="AE285" s="210"/>
      <c r="AF285" s="210"/>
      <c r="AG285" s="210" t="s">
        <v>121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x14ac:dyDescent="0.2">
      <c r="A286" s="228" t="s">
        <v>107</v>
      </c>
      <c r="B286" s="229" t="s">
        <v>69</v>
      </c>
      <c r="C286" s="252" t="s">
        <v>70</v>
      </c>
      <c r="D286" s="230"/>
      <c r="E286" s="231"/>
      <c r="F286" s="232"/>
      <c r="G286" s="232">
        <f>SUMIF(AG287:AG308,"&lt;&gt;NOR",G287:G308)</f>
        <v>0</v>
      </c>
      <c r="H286" s="232"/>
      <c r="I286" s="232">
        <f>SUM(I287:I308)</f>
        <v>0</v>
      </c>
      <c r="J286" s="232"/>
      <c r="K286" s="232">
        <f>SUM(K287:K308)</f>
        <v>0</v>
      </c>
      <c r="L286" s="232"/>
      <c r="M286" s="232">
        <f>SUM(M287:M308)</f>
        <v>0</v>
      </c>
      <c r="N286" s="231"/>
      <c r="O286" s="231">
        <f>SUM(O287:O308)</f>
        <v>0.9900000000000001</v>
      </c>
      <c r="P286" s="231"/>
      <c r="Q286" s="231">
        <f>SUM(Q287:Q308)</f>
        <v>0</v>
      </c>
      <c r="R286" s="232"/>
      <c r="S286" s="232"/>
      <c r="T286" s="233"/>
      <c r="U286" s="227"/>
      <c r="V286" s="227">
        <f>SUM(V287:V308)</f>
        <v>343.74</v>
      </c>
      <c r="W286" s="227"/>
      <c r="X286" s="227"/>
      <c r="Y286" s="227"/>
      <c r="AG286" t="s">
        <v>108</v>
      </c>
    </row>
    <row r="287" spans="1:60" outlineLevel="1" x14ac:dyDescent="0.2">
      <c r="A287" s="235">
        <v>35</v>
      </c>
      <c r="B287" s="236" t="s">
        <v>323</v>
      </c>
      <c r="C287" s="253" t="s">
        <v>324</v>
      </c>
      <c r="D287" s="237" t="s">
        <v>137</v>
      </c>
      <c r="E287" s="238">
        <v>242.5</v>
      </c>
      <c r="F287" s="239"/>
      <c r="G287" s="240">
        <f>ROUND(E287*F287,2)</f>
        <v>0</v>
      </c>
      <c r="H287" s="239"/>
      <c r="I287" s="240">
        <f>ROUND(E287*H287,2)</f>
        <v>0</v>
      </c>
      <c r="J287" s="239"/>
      <c r="K287" s="240">
        <f>ROUND(E287*J287,2)</f>
        <v>0</v>
      </c>
      <c r="L287" s="240">
        <v>21</v>
      </c>
      <c r="M287" s="240">
        <f>G287*(1+L287/100)</f>
        <v>0</v>
      </c>
      <c r="N287" s="238">
        <v>0</v>
      </c>
      <c r="O287" s="238">
        <f>ROUND(E287*N287,2)</f>
        <v>0</v>
      </c>
      <c r="P287" s="238">
        <v>0</v>
      </c>
      <c r="Q287" s="238">
        <f>ROUND(E287*P287,2)</f>
        <v>0</v>
      </c>
      <c r="R287" s="240" t="s">
        <v>141</v>
      </c>
      <c r="S287" s="240" t="s">
        <v>113</v>
      </c>
      <c r="T287" s="241" t="s">
        <v>114</v>
      </c>
      <c r="U287" s="220">
        <v>6.6000000000000003E-2</v>
      </c>
      <c r="V287" s="220">
        <f>ROUND(E287*U287,2)</f>
        <v>16.010000000000002</v>
      </c>
      <c r="W287" s="220"/>
      <c r="X287" s="220" t="s">
        <v>115</v>
      </c>
      <c r="Y287" s="220" t="s">
        <v>116</v>
      </c>
      <c r="Z287" s="210"/>
      <c r="AA287" s="210"/>
      <c r="AB287" s="210"/>
      <c r="AC287" s="210"/>
      <c r="AD287" s="210"/>
      <c r="AE287" s="210"/>
      <c r="AF287" s="210"/>
      <c r="AG287" s="210" t="s">
        <v>117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2">
      <c r="A288" s="217"/>
      <c r="B288" s="218"/>
      <c r="C288" s="254" t="s">
        <v>325</v>
      </c>
      <c r="D288" s="242"/>
      <c r="E288" s="242"/>
      <c r="F288" s="242"/>
      <c r="G288" s="242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10"/>
      <c r="AA288" s="210"/>
      <c r="AB288" s="210"/>
      <c r="AC288" s="210"/>
      <c r="AD288" s="210"/>
      <c r="AE288" s="210"/>
      <c r="AF288" s="210"/>
      <c r="AG288" s="210" t="s">
        <v>119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ht="22.5" outlineLevel="1" x14ac:dyDescent="0.2">
      <c r="A289" s="235">
        <v>36</v>
      </c>
      <c r="B289" s="236" t="s">
        <v>326</v>
      </c>
      <c r="C289" s="253" t="s">
        <v>327</v>
      </c>
      <c r="D289" s="237" t="s">
        <v>328</v>
      </c>
      <c r="E289" s="238">
        <v>39</v>
      </c>
      <c r="F289" s="239"/>
      <c r="G289" s="240">
        <f>ROUND(E289*F289,2)</f>
        <v>0</v>
      </c>
      <c r="H289" s="239"/>
      <c r="I289" s="240">
        <f>ROUND(E289*H289,2)</f>
        <v>0</v>
      </c>
      <c r="J289" s="239"/>
      <c r="K289" s="240">
        <f>ROUND(E289*J289,2)</f>
        <v>0</v>
      </c>
      <c r="L289" s="240">
        <v>21</v>
      </c>
      <c r="M289" s="240">
        <f>G289*(1+L289/100)</f>
        <v>0</v>
      </c>
      <c r="N289" s="238">
        <v>3.0000000000000001E-5</v>
      </c>
      <c r="O289" s="238">
        <f>ROUND(E289*N289,2)</f>
        <v>0</v>
      </c>
      <c r="P289" s="238">
        <v>0</v>
      </c>
      <c r="Q289" s="238">
        <f>ROUND(E289*P289,2)</f>
        <v>0</v>
      </c>
      <c r="R289" s="240" t="s">
        <v>141</v>
      </c>
      <c r="S289" s="240" t="s">
        <v>113</v>
      </c>
      <c r="T289" s="241" t="s">
        <v>114</v>
      </c>
      <c r="U289" s="220">
        <v>0.3</v>
      </c>
      <c r="V289" s="220">
        <f>ROUND(E289*U289,2)</f>
        <v>11.7</v>
      </c>
      <c r="W289" s="220"/>
      <c r="X289" s="220" t="s">
        <v>115</v>
      </c>
      <c r="Y289" s="220" t="s">
        <v>116</v>
      </c>
      <c r="Z289" s="210"/>
      <c r="AA289" s="210"/>
      <c r="AB289" s="210"/>
      <c r="AC289" s="210"/>
      <c r="AD289" s="210"/>
      <c r="AE289" s="210"/>
      <c r="AF289" s="210"/>
      <c r="AG289" s="210" t="s">
        <v>117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2" x14ac:dyDescent="0.2">
      <c r="A290" s="217"/>
      <c r="B290" s="218"/>
      <c r="C290" s="254" t="s">
        <v>315</v>
      </c>
      <c r="D290" s="242"/>
      <c r="E290" s="242"/>
      <c r="F290" s="242"/>
      <c r="G290" s="242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20"/>
      <c r="Z290" s="210"/>
      <c r="AA290" s="210"/>
      <c r="AB290" s="210"/>
      <c r="AC290" s="210"/>
      <c r="AD290" s="210"/>
      <c r="AE290" s="210"/>
      <c r="AF290" s="210"/>
      <c r="AG290" s="210" t="s">
        <v>119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2" x14ac:dyDescent="0.2">
      <c r="A291" s="217"/>
      <c r="B291" s="218"/>
      <c r="C291" s="255" t="s">
        <v>329</v>
      </c>
      <c r="D291" s="221"/>
      <c r="E291" s="222">
        <v>39</v>
      </c>
      <c r="F291" s="220"/>
      <c r="G291" s="220"/>
      <c r="H291" s="220"/>
      <c r="I291" s="220"/>
      <c r="J291" s="220"/>
      <c r="K291" s="220"/>
      <c r="L291" s="220"/>
      <c r="M291" s="220"/>
      <c r="N291" s="219"/>
      <c r="O291" s="219"/>
      <c r="P291" s="219"/>
      <c r="Q291" s="219"/>
      <c r="R291" s="220"/>
      <c r="S291" s="220"/>
      <c r="T291" s="220"/>
      <c r="U291" s="220"/>
      <c r="V291" s="220"/>
      <c r="W291" s="220"/>
      <c r="X291" s="220"/>
      <c r="Y291" s="220"/>
      <c r="Z291" s="210"/>
      <c r="AA291" s="210"/>
      <c r="AB291" s="210"/>
      <c r="AC291" s="210"/>
      <c r="AD291" s="210"/>
      <c r="AE291" s="210"/>
      <c r="AF291" s="210"/>
      <c r="AG291" s="210" t="s">
        <v>121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ht="22.5" outlineLevel="1" x14ac:dyDescent="0.2">
      <c r="A292" s="235">
        <v>37</v>
      </c>
      <c r="B292" s="236" t="s">
        <v>326</v>
      </c>
      <c r="C292" s="253" t="s">
        <v>327</v>
      </c>
      <c r="D292" s="237" t="s">
        <v>328</v>
      </c>
      <c r="E292" s="238">
        <v>39</v>
      </c>
      <c r="F292" s="239"/>
      <c r="G292" s="240">
        <f>ROUND(E292*F292,2)</f>
        <v>0</v>
      </c>
      <c r="H292" s="239"/>
      <c r="I292" s="240">
        <f>ROUND(E292*H292,2)</f>
        <v>0</v>
      </c>
      <c r="J292" s="239"/>
      <c r="K292" s="240">
        <f>ROUND(E292*J292,2)</f>
        <v>0</v>
      </c>
      <c r="L292" s="240">
        <v>21</v>
      </c>
      <c r="M292" s="240">
        <f>G292*(1+L292/100)</f>
        <v>0</v>
      </c>
      <c r="N292" s="238">
        <v>3.0000000000000001E-5</v>
      </c>
      <c r="O292" s="238">
        <f>ROUND(E292*N292,2)</f>
        <v>0</v>
      </c>
      <c r="P292" s="238">
        <v>0</v>
      </c>
      <c r="Q292" s="238">
        <f>ROUND(E292*P292,2)</f>
        <v>0</v>
      </c>
      <c r="R292" s="240" t="s">
        <v>141</v>
      </c>
      <c r="S292" s="240" t="s">
        <v>113</v>
      </c>
      <c r="T292" s="241" t="s">
        <v>129</v>
      </c>
      <c r="U292" s="220">
        <v>0.3</v>
      </c>
      <c r="V292" s="220">
        <f>ROUND(E292*U292,2)</f>
        <v>11.7</v>
      </c>
      <c r="W292" s="220"/>
      <c r="X292" s="220" t="s">
        <v>115</v>
      </c>
      <c r="Y292" s="220" t="s">
        <v>116</v>
      </c>
      <c r="Z292" s="210"/>
      <c r="AA292" s="210"/>
      <c r="AB292" s="210"/>
      <c r="AC292" s="210"/>
      <c r="AD292" s="210"/>
      <c r="AE292" s="210"/>
      <c r="AF292" s="210"/>
      <c r="AG292" s="210" t="s">
        <v>117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2" x14ac:dyDescent="0.2">
      <c r="A293" s="217"/>
      <c r="B293" s="218"/>
      <c r="C293" s="254" t="s">
        <v>315</v>
      </c>
      <c r="D293" s="242"/>
      <c r="E293" s="242"/>
      <c r="F293" s="242"/>
      <c r="G293" s="242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10"/>
      <c r="AA293" s="210"/>
      <c r="AB293" s="210"/>
      <c r="AC293" s="210"/>
      <c r="AD293" s="210"/>
      <c r="AE293" s="210"/>
      <c r="AF293" s="210"/>
      <c r="AG293" s="210" t="s">
        <v>119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2" x14ac:dyDescent="0.2">
      <c r="A294" s="217"/>
      <c r="B294" s="218"/>
      <c r="C294" s="255" t="s">
        <v>330</v>
      </c>
      <c r="D294" s="221"/>
      <c r="E294" s="222">
        <v>39</v>
      </c>
      <c r="F294" s="220"/>
      <c r="G294" s="220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10"/>
      <c r="AA294" s="210"/>
      <c r="AB294" s="210"/>
      <c r="AC294" s="210"/>
      <c r="AD294" s="210"/>
      <c r="AE294" s="210"/>
      <c r="AF294" s="210"/>
      <c r="AG294" s="210" t="s">
        <v>121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ht="22.5" outlineLevel="1" x14ac:dyDescent="0.2">
      <c r="A295" s="235">
        <v>38</v>
      </c>
      <c r="B295" s="236" t="s">
        <v>331</v>
      </c>
      <c r="C295" s="253" t="s">
        <v>332</v>
      </c>
      <c r="D295" s="237" t="s">
        <v>328</v>
      </c>
      <c r="E295" s="238">
        <v>39</v>
      </c>
      <c r="F295" s="239"/>
      <c r="G295" s="240">
        <f>ROUND(E295*F295,2)</f>
        <v>0</v>
      </c>
      <c r="H295" s="239"/>
      <c r="I295" s="240">
        <f>ROUND(E295*H295,2)</f>
        <v>0</v>
      </c>
      <c r="J295" s="239"/>
      <c r="K295" s="240">
        <f>ROUND(E295*J295,2)</f>
        <v>0</v>
      </c>
      <c r="L295" s="240">
        <v>21</v>
      </c>
      <c r="M295" s="240">
        <f>G295*(1+L295/100)</f>
        <v>0</v>
      </c>
      <c r="N295" s="238">
        <v>2.0000000000000002E-5</v>
      </c>
      <c r="O295" s="238">
        <f>ROUND(E295*N295,2)</f>
        <v>0</v>
      </c>
      <c r="P295" s="238">
        <v>0</v>
      </c>
      <c r="Q295" s="238">
        <f>ROUND(E295*P295,2)</f>
        <v>0</v>
      </c>
      <c r="R295" s="240" t="s">
        <v>141</v>
      </c>
      <c r="S295" s="240" t="s">
        <v>113</v>
      </c>
      <c r="T295" s="241" t="s">
        <v>114</v>
      </c>
      <c r="U295" s="220">
        <v>0.20599999999999999</v>
      </c>
      <c r="V295" s="220">
        <f>ROUND(E295*U295,2)</f>
        <v>8.0299999999999994</v>
      </c>
      <c r="W295" s="220"/>
      <c r="X295" s="220" t="s">
        <v>115</v>
      </c>
      <c r="Y295" s="220" t="s">
        <v>116</v>
      </c>
      <c r="Z295" s="210"/>
      <c r="AA295" s="210"/>
      <c r="AB295" s="210"/>
      <c r="AC295" s="210"/>
      <c r="AD295" s="210"/>
      <c r="AE295" s="210"/>
      <c r="AF295" s="210"/>
      <c r="AG295" s="210" t="s">
        <v>117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2" x14ac:dyDescent="0.2">
      <c r="A296" s="217"/>
      <c r="B296" s="218"/>
      <c r="C296" s="254" t="s">
        <v>315</v>
      </c>
      <c r="D296" s="242"/>
      <c r="E296" s="242"/>
      <c r="F296" s="242"/>
      <c r="G296" s="242"/>
      <c r="H296" s="220"/>
      <c r="I296" s="220"/>
      <c r="J296" s="220"/>
      <c r="K296" s="220"/>
      <c r="L296" s="220"/>
      <c r="M296" s="220"/>
      <c r="N296" s="219"/>
      <c r="O296" s="219"/>
      <c r="P296" s="219"/>
      <c r="Q296" s="219"/>
      <c r="R296" s="220"/>
      <c r="S296" s="220"/>
      <c r="T296" s="220"/>
      <c r="U296" s="220"/>
      <c r="V296" s="220"/>
      <c r="W296" s="220"/>
      <c r="X296" s="220"/>
      <c r="Y296" s="220"/>
      <c r="Z296" s="210"/>
      <c r="AA296" s="210"/>
      <c r="AB296" s="210"/>
      <c r="AC296" s="210"/>
      <c r="AD296" s="210"/>
      <c r="AE296" s="210"/>
      <c r="AF296" s="210"/>
      <c r="AG296" s="210" t="s">
        <v>119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2" x14ac:dyDescent="0.2">
      <c r="A297" s="217"/>
      <c r="B297" s="218"/>
      <c r="C297" s="255" t="s">
        <v>333</v>
      </c>
      <c r="D297" s="221"/>
      <c r="E297" s="222">
        <v>39</v>
      </c>
      <c r="F297" s="220"/>
      <c r="G297" s="220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20"/>
      <c r="Z297" s="210"/>
      <c r="AA297" s="210"/>
      <c r="AB297" s="210"/>
      <c r="AC297" s="210"/>
      <c r="AD297" s="210"/>
      <c r="AE297" s="210"/>
      <c r="AF297" s="210"/>
      <c r="AG297" s="210" t="s">
        <v>121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ht="22.5" outlineLevel="1" x14ac:dyDescent="0.2">
      <c r="A298" s="235">
        <v>39</v>
      </c>
      <c r="B298" s="236" t="s">
        <v>334</v>
      </c>
      <c r="C298" s="253" t="s">
        <v>335</v>
      </c>
      <c r="D298" s="237" t="s">
        <v>137</v>
      </c>
      <c r="E298" s="238">
        <v>242.5</v>
      </c>
      <c r="F298" s="239"/>
      <c r="G298" s="240">
        <f>ROUND(E298*F298,2)</f>
        <v>0</v>
      </c>
      <c r="H298" s="239"/>
      <c r="I298" s="240">
        <f>ROUND(E298*H298,2)</f>
        <v>0</v>
      </c>
      <c r="J298" s="239"/>
      <c r="K298" s="240">
        <f>ROUND(E298*J298,2)</f>
        <v>0</v>
      </c>
      <c r="L298" s="240">
        <v>21</v>
      </c>
      <c r="M298" s="240">
        <f>G298*(1+L298/100)</f>
        <v>0</v>
      </c>
      <c r="N298" s="238">
        <v>0</v>
      </c>
      <c r="O298" s="238">
        <f>ROUND(E298*N298,2)</f>
        <v>0</v>
      </c>
      <c r="P298" s="238">
        <v>0</v>
      </c>
      <c r="Q298" s="238">
        <f>ROUND(E298*P298,2)</f>
        <v>0</v>
      </c>
      <c r="R298" s="240" t="s">
        <v>141</v>
      </c>
      <c r="S298" s="240" t="s">
        <v>113</v>
      </c>
      <c r="T298" s="241" t="s">
        <v>148</v>
      </c>
      <c r="U298" s="220">
        <v>0.08</v>
      </c>
      <c r="V298" s="220">
        <f>ROUND(E298*U298,2)</f>
        <v>19.399999999999999</v>
      </c>
      <c r="W298" s="220"/>
      <c r="X298" s="220" t="s">
        <v>115</v>
      </c>
      <c r="Y298" s="220" t="s">
        <v>116</v>
      </c>
      <c r="Z298" s="210"/>
      <c r="AA298" s="210"/>
      <c r="AB298" s="210"/>
      <c r="AC298" s="210"/>
      <c r="AD298" s="210"/>
      <c r="AE298" s="210"/>
      <c r="AF298" s="210"/>
      <c r="AG298" s="210" t="s">
        <v>117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2" x14ac:dyDescent="0.2">
      <c r="A299" s="217"/>
      <c r="B299" s="218"/>
      <c r="C299" s="254" t="s">
        <v>336</v>
      </c>
      <c r="D299" s="242"/>
      <c r="E299" s="242"/>
      <c r="F299" s="242"/>
      <c r="G299" s="242"/>
      <c r="H299" s="220"/>
      <c r="I299" s="220"/>
      <c r="J299" s="220"/>
      <c r="K299" s="220"/>
      <c r="L299" s="220"/>
      <c r="M299" s="220"/>
      <c r="N299" s="219"/>
      <c r="O299" s="219"/>
      <c r="P299" s="219"/>
      <c r="Q299" s="219"/>
      <c r="R299" s="220"/>
      <c r="S299" s="220"/>
      <c r="T299" s="220"/>
      <c r="U299" s="220"/>
      <c r="V299" s="220"/>
      <c r="W299" s="220"/>
      <c r="X299" s="220"/>
      <c r="Y299" s="220"/>
      <c r="Z299" s="210"/>
      <c r="AA299" s="210"/>
      <c r="AB299" s="210"/>
      <c r="AC299" s="210"/>
      <c r="AD299" s="210"/>
      <c r="AE299" s="210"/>
      <c r="AF299" s="210"/>
      <c r="AG299" s="210" t="s">
        <v>119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ht="22.5" outlineLevel="1" x14ac:dyDescent="0.2">
      <c r="A300" s="235">
        <v>40</v>
      </c>
      <c r="B300" s="236" t="s">
        <v>337</v>
      </c>
      <c r="C300" s="253" t="s">
        <v>338</v>
      </c>
      <c r="D300" s="237" t="s">
        <v>339</v>
      </c>
      <c r="E300" s="238">
        <v>39</v>
      </c>
      <c r="F300" s="239"/>
      <c r="G300" s="240">
        <f>ROUND(E300*F300,2)</f>
        <v>0</v>
      </c>
      <c r="H300" s="239"/>
      <c r="I300" s="240">
        <f>ROUND(E300*H300,2)</f>
        <v>0</v>
      </c>
      <c r="J300" s="239"/>
      <c r="K300" s="240">
        <f>ROUND(E300*J300,2)</f>
        <v>0</v>
      </c>
      <c r="L300" s="240">
        <v>21</v>
      </c>
      <c r="M300" s="240">
        <f>G300*(1+L300/100)</f>
        <v>0</v>
      </c>
      <c r="N300" s="238">
        <v>1.7000000000000001E-4</v>
      </c>
      <c r="O300" s="238">
        <f>ROUND(E300*N300,2)</f>
        <v>0.01</v>
      </c>
      <c r="P300" s="238">
        <v>0</v>
      </c>
      <c r="Q300" s="238">
        <f>ROUND(E300*P300,2)</f>
        <v>0</v>
      </c>
      <c r="R300" s="240" t="s">
        <v>141</v>
      </c>
      <c r="S300" s="240" t="s">
        <v>113</v>
      </c>
      <c r="T300" s="241" t="s">
        <v>148</v>
      </c>
      <c r="U300" s="220">
        <v>7.1</v>
      </c>
      <c r="V300" s="220">
        <f>ROUND(E300*U300,2)</f>
        <v>276.89999999999998</v>
      </c>
      <c r="W300" s="220"/>
      <c r="X300" s="220" t="s">
        <v>115</v>
      </c>
      <c r="Y300" s="220" t="s">
        <v>116</v>
      </c>
      <c r="Z300" s="210"/>
      <c r="AA300" s="210"/>
      <c r="AB300" s="210"/>
      <c r="AC300" s="210"/>
      <c r="AD300" s="210"/>
      <c r="AE300" s="210"/>
      <c r="AF300" s="210"/>
      <c r="AG300" s="210" t="s">
        <v>117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2" x14ac:dyDescent="0.2">
      <c r="A301" s="217"/>
      <c r="B301" s="218"/>
      <c r="C301" s="254" t="s">
        <v>336</v>
      </c>
      <c r="D301" s="242"/>
      <c r="E301" s="242"/>
      <c r="F301" s="242"/>
      <c r="G301" s="242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20"/>
      <c r="Z301" s="210"/>
      <c r="AA301" s="210"/>
      <c r="AB301" s="210"/>
      <c r="AC301" s="210"/>
      <c r="AD301" s="210"/>
      <c r="AE301" s="210"/>
      <c r="AF301" s="210"/>
      <c r="AG301" s="210" t="s">
        <v>119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ht="22.5" outlineLevel="1" x14ac:dyDescent="0.2">
      <c r="A302" s="244">
        <v>41</v>
      </c>
      <c r="B302" s="245" t="s">
        <v>340</v>
      </c>
      <c r="C302" s="258" t="s">
        <v>341</v>
      </c>
      <c r="D302" s="246" t="s">
        <v>342</v>
      </c>
      <c r="E302" s="247">
        <v>39</v>
      </c>
      <c r="F302" s="248"/>
      <c r="G302" s="249">
        <f>ROUND(E302*F302,2)</f>
        <v>0</v>
      </c>
      <c r="H302" s="248"/>
      <c r="I302" s="249">
        <f>ROUND(E302*H302,2)</f>
        <v>0</v>
      </c>
      <c r="J302" s="248"/>
      <c r="K302" s="249">
        <f>ROUND(E302*J302,2)</f>
        <v>0</v>
      </c>
      <c r="L302" s="249">
        <v>21</v>
      </c>
      <c r="M302" s="249">
        <f>G302*(1+L302/100)</f>
        <v>0</v>
      </c>
      <c r="N302" s="247">
        <v>0</v>
      </c>
      <c r="O302" s="247">
        <f>ROUND(E302*N302,2)</f>
        <v>0</v>
      </c>
      <c r="P302" s="247">
        <v>0</v>
      </c>
      <c r="Q302" s="247">
        <f>ROUND(E302*P302,2)</f>
        <v>0</v>
      </c>
      <c r="R302" s="249"/>
      <c r="S302" s="249" t="s">
        <v>300</v>
      </c>
      <c r="T302" s="250" t="s">
        <v>129</v>
      </c>
      <c r="U302" s="220">
        <v>0</v>
      </c>
      <c r="V302" s="220">
        <f>ROUND(E302*U302,2)</f>
        <v>0</v>
      </c>
      <c r="W302" s="220"/>
      <c r="X302" s="220" t="s">
        <v>115</v>
      </c>
      <c r="Y302" s="220" t="s">
        <v>116</v>
      </c>
      <c r="Z302" s="210"/>
      <c r="AA302" s="210"/>
      <c r="AB302" s="210"/>
      <c r="AC302" s="210"/>
      <c r="AD302" s="210"/>
      <c r="AE302" s="210"/>
      <c r="AF302" s="210"/>
      <c r="AG302" s="210" t="s">
        <v>117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44">
        <v>42</v>
      </c>
      <c r="B303" s="245" t="s">
        <v>343</v>
      </c>
      <c r="C303" s="258" t="s">
        <v>344</v>
      </c>
      <c r="D303" s="246" t="s">
        <v>342</v>
      </c>
      <c r="E303" s="247">
        <v>39</v>
      </c>
      <c r="F303" s="248"/>
      <c r="G303" s="249">
        <f>ROUND(E303*F303,2)</f>
        <v>0</v>
      </c>
      <c r="H303" s="248"/>
      <c r="I303" s="249">
        <f>ROUND(E303*H303,2)</f>
        <v>0</v>
      </c>
      <c r="J303" s="248"/>
      <c r="K303" s="249">
        <f>ROUND(E303*J303,2)</f>
        <v>0</v>
      </c>
      <c r="L303" s="249">
        <v>21</v>
      </c>
      <c r="M303" s="249">
        <f>G303*(1+L303/100)</f>
        <v>0</v>
      </c>
      <c r="N303" s="247">
        <v>0</v>
      </c>
      <c r="O303" s="247">
        <f>ROUND(E303*N303,2)</f>
        <v>0</v>
      </c>
      <c r="P303" s="247">
        <v>0</v>
      </c>
      <c r="Q303" s="247">
        <f>ROUND(E303*P303,2)</f>
        <v>0</v>
      </c>
      <c r="R303" s="249"/>
      <c r="S303" s="249" t="s">
        <v>300</v>
      </c>
      <c r="T303" s="250" t="s">
        <v>129</v>
      </c>
      <c r="U303" s="220">
        <v>0</v>
      </c>
      <c r="V303" s="220">
        <f>ROUND(E303*U303,2)</f>
        <v>0</v>
      </c>
      <c r="W303" s="220"/>
      <c r="X303" s="220" t="s">
        <v>115</v>
      </c>
      <c r="Y303" s="220" t="s">
        <v>116</v>
      </c>
      <c r="Z303" s="210"/>
      <c r="AA303" s="210"/>
      <c r="AB303" s="210"/>
      <c r="AC303" s="210"/>
      <c r="AD303" s="210"/>
      <c r="AE303" s="210"/>
      <c r="AF303" s="210"/>
      <c r="AG303" s="210" t="s">
        <v>117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35">
        <v>43</v>
      </c>
      <c r="B304" s="236" t="s">
        <v>345</v>
      </c>
      <c r="C304" s="253" t="s">
        <v>346</v>
      </c>
      <c r="D304" s="237" t="s">
        <v>328</v>
      </c>
      <c r="E304" s="238">
        <v>82.045829999999995</v>
      </c>
      <c r="F304" s="239"/>
      <c r="G304" s="240">
        <f>ROUND(E304*F304,2)</f>
        <v>0</v>
      </c>
      <c r="H304" s="239"/>
      <c r="I304" s="240">
        <f>ROUND(E304*H304,2)</f>
        <v>0</v>
      </c>
      <c r="J304" s="239"/>
      <c r="K304" s="240">
        <f>ROUND(E304*J304,2)</f>
        <v>0</v>
      </c>
      <c r="L304" s="240">
        <v>21</v>
      </c>
      <c r="M304" s="240">
        <f>G304*(1+L304/100)</f>
        <v>0</v>
      </c>
      <c r="N304" s="238">
        <v>1.0800000000000001E-2</v>
      </c>
      <c r="O304" s="238">
        <f>ROUND(E304*N304,2)</f>
        <v>0.89</v>
      </c>
      <c r="P304" s="238">
        <v>0</v>
      </c>
      <c r="Q304" s="238">
        <f>ROUND(E304*P304,2)</f>
        <v>0</v>
      </c>
      <c r="R304" s="240"/>
      <c r="S304" s="240" t="s">
        <v>300</v>
      </c>
      <c r="T304" s="241" t="s">
        <v>148</v>
      </c>
      <c r="U304" s="220">
        <v>0</v>
      </c>
      <c r="V304" s="220">
        <f>ROUND(E304*U304,2)</f>
        <v>0</v>
      </c>
      <c r="W304" s="220"/>
      <c r="X304" s="220" t="s">
        <v>310</v>
      </c>
      <c r="Y304" s="220" t="s">
        <v>116</v>
      </c>
      <c r="Z304" s="210"/>
      <c r="AA304" s="210"/>
      <c r="AB304" s="210"/>
      <c r="AC304" s="210"/>
      <c r="AD304" s="210"/>
      <c r="AE304" s="210"/>
      <c r="AF304" s="210"/>
      <c r="AG304" s="210" t="s">
        <v>311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2" x14ac:dyDescent="0.2">
      <c r="A305" s="217"/>
      <c r="B305" s="218"/>
      <c r="C305" s="255" t="s">
        <v>347</v>
      </c>
      <c r="D305" s="221"/>
      <c r="E305" s="222">
        <v>82.045829999999995</v>
      </c>
      <c r="F305" s="220"/>
      <c r="G305" s="220"/>
      <c r="H305" s="220"/>
      <c r="I305" s="220"/>
      <c r="J305" s="220"/>
      <c r="K305" s="220"/>
      <c r="L305" s="220"/>
      <c r="M305" s="220"/>
      <c r="N305" s="219"/>
      <c r="O305" s="219"/>
      <c r="P305" s="219"/>
      <c r="Q305" s="219"/>
      <c r="R305" s="220"/>
      <c r="S305" s="220"/>
      <c r="T305" s="220"/>
      <c r="U305" s="220"/>
      <c r="V305" s="220"/>
      <c r="W305" s="220"/>
      <c r="X305" s="220"/>
      <c r="Y305" s="220"/>
      <c r="Z305" s="210"/>
      <c r="AA305" s="210"/>
      <c r="AB305" s="210"/>
      <c r="AC305" s="210"/>
      <c r="AD305" s="210"/>
      <c r="AE305" s="210"/>
      <c r="AF305" s="210"/>
      <c r="AG305" s="210" t="s">
        <v>121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ht="22.5" outlineLevel="1" x14ac:dyDescent="0.2">
      <c r="A306" s="244">
        <v>44</v>
      </c>
      <c r="B306" s="245" t="s">
        <v>348</v>
      </c>
      <c r="C306" s="258" t="s">
        <v>349</v>
      </c>
      <c r="D306" s="246" t="s">
        <v>328</v>
      </c>
      <c r="E306" s="247">
        <v>39</v>
      </c>
      <c r="F306" s="248"/>
      <c r="G306" s="249">
        <f>ROUND(E306*F306,2)</f>
        <v>0</v>
      </c>
      <c r="H306" s="248"/>
      <c r="I306" s="249">
        <f>ROUND(E306*H306,2)</f>
        <v>0</v>
      </c>
      <c r="J306" s="248"/>
      <c r="K306" s="249">
        <f>ROUND(E306*J306,2)</f>
        <v>0</v>
      </c>
      <c r="L306" s="249">
        <v>21</v>
      </c>
      <c r="M306" s="249">
        <f>G306*(1+L306/100)</f>
        <v>0</v>
      </c>
      <c r="N306" s="247">
        <v>8.0000000000000004E-4</v>
      </c>
      <c r="O306" s="247">
        <f>ROUND(E306*N306,2)</f>
        <v>0.03</v>
      </c>
      <c r="P306" s="247">
        <v>0</v>
      </c>
      <c r="Q306" s="247">
        <f>ROUND(E306*P306,2)</f>
        <v>0</v>
      </c>
      <c r="R306" s="249" t="s">
        <v>308</v>
      </c>
      <c r="S306" s="249" t="s">
        <v>113</v>
      </c>
      <c r="T306" s="250" t="s">
        <v>148</v>
      </c>
      <c r="U306" s="220">
        <v>0</v>
      </c>
      <c r="V306" s="220">
        <f>ROUND(E306*U306,2)</f>
        <v>0</v>
      </c>
      <c r="W306" s="220"/>
      <c r="X306" s="220" t="s">
        <v>310</v>
      </c>
      <c r="Y306" s="220" t="s">
        <v>116</v>
      </c>
      <c r="Z306" s="210"/>
      <c r="AA306" s="210"/>
      <c r="AB306" s="210"/>
      <c r="AC306" s="210"/>
      <c r="AD306" s="210"/>
      <c r="AE306" s="210"/>
      <c r="AF306" s="210"/>
      <c r="AG306" s="210" t="s">
        <v>311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ht="33.75" outlineLevel="1" x14ac:dyDescent="0.2">
      <c r="A307" s="244">
        <v>45</v>
      </c>
      <c r="B307" s="245" t="s">
        <v>350</v>
      </c>
      <c r="C307" s="258" t="s">
        <v>351</v>
      </c>
      <c r="D307" s="246" t="s">
        <v>328</v>
      </c>
      <c r="E307" s="247">
        <v>39</v>
      </c>
      <c r="F307" s="248"/>
      <c r="G307" s="249">
        <f>ROUND(E307*F307,2)</f>
        <v>0</v>
      </c>
      <c r="H307" s="248"/>
      <c r="I307" s="249">
        <f>ROUND(E307*H307,2)</f>
        <v>0</v>
      </c>
      <c r="J307" s="248"/>
      <c r="K307" s="249">
        <f>ROUND(E307*J307,2)</f>
        <v>0</v>
      </c>
      <c r="L307" s="249">
        <v>21</v>
      </c>
      <c r="M307" s="249">
        <f>G307*(1+L307/100)</f>
        <v>0</v>
      </c>
      <c r="N307" s="247">
        <v>8.0000000000000004E-4</v>
      </c>
      <c r="O307" s="247">
        <f>ROUND(E307*N307,2)</f>
        <v>0.03</v>
      </c>
      <c r="P307" s="247">
        <v>0</v>
      </c>
      <c r="Q307" s="247">
        <f>ROUND(E307*P307,2)</f>
        <v>0</v>
      </c>
      <c r="R307" s="249" t="s">
        <v>308</v>
      </c>
      <c r="S307" s="249" t="s">
        <v>113</v>
      </c>
      <c r="T307" s="250" t="s">
        <v>148</v>
      </c>
      <c r="U307" s="220">
        <v>0</v>
      </c>
      <c r="V307" s="220">
        <f>ROUND(E307*U307,2)</f>
        <v>0</v>
      </c>
      <c r="W307" s="220"/>
      <c r="X307" s="220" t="s">
        <v>310</v>
      </c>
      <c r="Y307" s="220" t="s">
        <v>116</v>
      </c>
      <c r="Z307" s="210"/>
      <c r="AA307" s="210"/>
      <c r="AB307" s="210"/>
      <c r="AC307" s="210"/>
      <c r="AD307" s="210"/>
      <c r="AE307" s="210"/>
      <c r="AF307" s="210"/>
      <c r="AG307" s="210" t="s">
        <v>311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ht="33.75" outlineLevel="1" x14ac:dyDescent="0.2">
      <c r="A308" s="244">
        <v>46</v>
      </c>
      <c r="B308" s="245" t="s">
        <v>352</v>
      </c>
      <c r="C308" s="258" t="s">
        <v>353</v>
      </c>
      <c r="D308" s="246" t="s">
        <v>328</v>
      </c>
      <c r="E308" s="247">
        <v>39</v>
      </c>
      <c r="F308" s="248"/>
      <c r="G308" s="249">
        <f>ROUND(E308*F308,2)</f>
        <v>0</v>
      </c>
      <c r="H308" s="248"/>
      <c r="I308" s="249">
        <f>ROUND(E308*H308,2)</f>
        <v>0</v>
      </c>
      <c r="J308" s="248"/>
      <c r="K308" s="249">
        <f>ROUND(E308*J308,2)</f>
        <v>0</v>
      </c>
      <c r="L308" s="249">
        <v>21</v>
      </c>
      <c r="M308" s="249">
        <f>G308*(1+L308/100)</f>
        <v>0</v>
      </c>
      <c r="N308" s="247">
        <v>8.0000000000000004E-4</v>
      </c>
      <c r="O308" s="247">
        <f>ROUND(E308*N308,2)</f>
        <v>0.03</v>
      </c>
      <c r="P308" s="247">
        <v>0</v>
      </c>
      <c r="Q308" s="247">
        <f>ROUND(E308*P308,2)</f>
        <v>0</v>
      </c>
      <c r="R308" s="249" t="s">
        <v>308</v>
      </c>
      <c r="S308" s="249" t="s">
        <v>113</v>
      </c>
      <c r="T308" s="250" t="s">
        <v>148</v>
      </c>
      <c r="U308" s="220">
        <v>0</v>
      </c>
      <c r="V308" s="220">
        <f>ROUND(E308*U308,2)</f>
        <v>0</v>
      </c>
      <c r="W308" s="220"/>
      <c r="X308" s="220" t="s">
        <v>310</v>
      </c>
      <c r="Y308" s="220" t="s">
        <v>116</v>
      </c>
      <c r="Z308" s="210"/>
      <c r="AA308" s="210"/>
      <c r="AB308" s="210"/>
      <c r="AC308" s="210"/>
      <c r="AD308" s="210"/>
      <c r="AE308" s="210"/>
      <c r="AF308" s="210"/>
      <c r="AG308" s="210" t="s">
        <v>311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x14ac:dyDescent="0.2">
      <c r="A309" s="228" t="s">
        <v>107</v>
      </c>
      <c r="B309" s="229" t="s">
        <v>71</v>
      </c>
      <c r="C309" s="252" t="s">
        <v>72</v>
      </c>
      <c r="D309" s="230"/>
      <c r="E309" s="231"/>
      <c r="F309" s="232"/>
      <c r="G309" s="232">
        <f>SUMIF(AG310:AG315,"&lt;&gt;NOR",G310:G315)</f>
        <v>0</v>
      </c>
      <c r="H309" s="232"/>
      <c r="I309" s="232">
        <f>SUM(I310:I315)</f>
        <v>0</v>
      </c>
      <c r="J309" s="232"/>
      <c r="K309" s="232">
        <f>SUM(K310:K315)</f>
        <v>0</v>
      </c>
      <c r="L309" s="232"/>
      <c r="M309" s="232">
        <f>SUM(M310:M315)</f>
        <v>0</v>
      </c>
      <c r="N309" s="231"/>
      <c r="O309" s="231">
        <f>SUM(O310:O315)</f>
        <v>0</v>
      </c>
      <c r="P309" s="231"/>
      <c r="Q309" s="231">
        <f>SUM(Q310:Q315)</f>
        <v>0</v>
      </c>
      <c r="R309" s="232"/>
      <c r="S309" s="232"/>
      <c r="T309" s="233"/>
      <c r="U309" s="227"/>
      <c r="V309" s="227">
        <f>SUM(V310:V315)</f>
        <v>3.62</v>
      </c>
      <c r="W309" s="227"/>
      <c r="X309" s="227"/>
      <c r="Y309" s="227"/>
      <c r="AG309" t="s">
        <v>108</v>
      </c>
    </row>
    <row r="310" spans="1:60" outlineLevel="1" x14ac:dyDescent="0.2">
      <c r="A310" s="235">
        <v>47</v>
      </c>
      <c r="B310" s="236" t="s">
        <v>354</v>
      </c>
      <c r="C310" s="253" t="s">
        <v>355</v>
      </c>
      <c r="D310" s="237" t="s">
        <v>137</v>
      </c>
      <c r="E310" s="238">
        <v>7</v>
      </c>
      <c r="F310" s="239"/>
      <c r="G310" s="240">
        <f>ROUND(E310*F310,2)</f>
        <v>0</v>
      </c>
      <c r="H310" s="239"/>
      <c r="I310" s="240">
        <f>ROUND(E310*H310,2)</f>
        <v>0</v>
      </c>
      <c r="J310" s="239"/>
      <c r="K310" s="240">
        <f>ROUND(E310*J310,2)</f>
        <v>0</v>
      </c>
      <c r="L310" s="240">
        <v>21</v>
      </c>
      <c r="M310" s="240">
        <f>G310*(1+L310/100)</f>
        <v>0</v>
      </c>
      <c r="N310" s="238">
        <v>0</v>
      </c>
      <c r="O310" s="238">
        <f>ROUND(E310*N310,2)</f>
        <v>0</v>
      </c>
      <c r="P310" s="238">
        <v>0</v>
      </c>
      <c r="Q310" s="238">
        <f>ROUND(E310*P310,2)</f>
        <v>0</v>
      </c>
      <c r="R310" s="240" t="s">
        <v>112</v>
      </c>
      <c r="S310" s="240" t="s">
        <v>113</v>
      </c>
      <c r="T310" s="241" t="s">
        <v>114</v>
      </c>
      <c r="U310" s="220">
        <v>0.36</v>
      </c>
      <c r="V310" s="220">
        <f>ROUND(E310*U310,2)</f>
        <v>2.52</v>
      </c>
      <c r="W310" s="220"/>
      <c r="X310" s="220" t="s">
        <v>115</v>
      </c>
      <c r="Y310" s="220" t="s">
        <v>116</v>
      </c>
      <c r="Z310" s="210"/>
      <c r="AA310" s="210"/>
      <c r="AB310" s="210"/>
      <c r="AC310" s="210"/>
      <c r="AD310" s="210"/>
      <c r="AE310" s="210"/>
      <c r="AF310" s="210"/>
      <c r="AG310" s="210" t="s">
        <v>117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2" x14ac:dyDescent="0.2">
      <c r="A311" s="217"/>
      <c r="B311" s="218"/>
      <c r="C311" s="254" t="s">
        <v>356</v>
      </c>
      <c r="D311" s="242"/>
      <c r="E311" s="242"/>
      <c r="F311" s="242"/>
      <c r="G311" s="242"/>
      <c r="H311" s="220"/>
      <c r="I311" s="220"/>
      <c r="J311" s="220"/>
      <c r="K311" s="220"/>
      <c r="L311" s="220"/>
      <c r="M311" s="220"/>
      <c r="N311" s="219"/>
      <c r="O311" s="219"/>
      <c r="P311" s="219"/>
      <c r="Q311" s="219"/>
      <c r="R311" s="220"/>
      <c r="S311" s="220"/>
      <c r="T311" s="220"/>
      <c r="U311" s="220"/>
      <c r="V311" s="220"/>
      <c r="W311" s="220"/>
      <c r="X311" s="220"/>
      <c r="Y311" s="220"/>
      <c r="Z311" s="210"/>
      <c r="AA311" s="210"/>
      <c r="AB311" s="210"/>
      <c r="AC311" s="210"/>
      <c r="AD311" s="210"/>
      <c r="AE311" s="210"/>
      <c r="AF311" s="210"/>
      <c r="AG311" s="210" t="s">
        <v>119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2" x14ac:dyDescent="0.2">
      <c r="A312" s="217"/>
      <c r="B312" s="218"/>
      <c r="C312" s="255" t="s">
        <v>357</v>
      </c>
      <c r="D312" s="221"/>
      <c r="E312" s="222">
        <v>7</v>
      </c>
      <c r="F312" s="220"/>
      <c r="G312" s="220"/>
      <c r="H312" s="220"/>
      <c r="I312" s="220"/>
      <c r="J312" s="220"/>
      <c r="K312" s="220"/>
      <c r="L312" s="220"/>
      <c r="M312" s="220"/>
      <c r="N312" s="219"/>
      <c r="O312" s="219"/>
      <c r="P312" s="219"/>
      <c r="Q312" s="219"/>
      <c r="R312" s="220"/>
      <c r="S312" s="220"/>
      <c r="T312" s="220"/>
      <c r="U312" s="220"/>
      <c r="V312" s="220"/>
      <c r="W312" s="220"/>
      <c r="X312" s="220"/>
      <c r="Y312" s="220"/>
      <c r="Z312" s="210"/>
      <c r="AA312" s="210"/>
      <c r="AB312" s="210"/>
      <c r="AC312" s="210"/>
      <c r="AD312" s="210"/>
      <c r="AE312" s="210"/>
      <c r="AF312" s="210"/>
      <c r="AG312" s="210" t="s">
        <v>121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35">
        <v>48</v>
      </c>
      <c r="B313" s="236" t="s">
        <v>358</v>
      </c>
      <c r="C313" s="253" t="s">
        <v>359</v>
      </c>
      <c r="D313" s="237" t="s">
        <v>137</v>
      </c>
      <c r="E313" s="238">
        <v>10</v>
      </c>
      <c r="F313" s="239"/>
      <c r="G313" s="240">
        <f>ROUND(E313*F313,2)</f>
        <v>0</v>
      </c>
      <c r="H313" s="239"/>
      <c r="I313" s="240">
        <f>ROUND(E313*H313,2)</f>
        <v>0</v>
      </c>
      <c r="J313" s="239"/>
      <c r="K313" s="240">
        <f>ROUND(E313*J313,2)</f>
        <v>0</v>
      </c>
      <c r="L313" s="240">
        <v>21</v>
      </c>
      <c r="M313" s="240">
        <f>G313*(1+L313/100)</f>
        <v>0</v>
      </c>
      <c r="N313" s="238">
        <v>0</v>
      </c>
      <c r="O313" s="238">
        <f>ROUND(E313*N313,2)</f>
        <v>0</v>
      </c>
      <c r="P313" s="238">
        <v>0</v>
      </c>
      <c r="Q313" s="238">
        <f>ROUND(E313*P313,2)</f>
        <v>0</v>
      </c>
      <c r="R313" s="240" t="s">
        <v>112</v>
      </c>
      <c r="S313" s="240" t="s">
        <v>113</v>
      </c>
      <c r="T313" s="241" t="s">
        <v>114</v>
      </c>
      <c r="U313" s="220">
        <v>0.11</v>
      </c>
      <c r="V313" s="220">
        <f>ROUND(E313*U313,2)</f>
        <v>1.1000000000000001</v>
      </c>
      <c r="W313" s="220"/>
      <c r="X313" s="220" t="s">
        <v>115</v>
      </c>
      <c r="Y313" s="220" t="s">
        <v>116</v>
      </c>
      <c r="Z313" s="210"/>
      <c r="AA313" s="210"/>
      <c r="AB313" s="210"/>
      <c r="AC313" s="210"/>
      <c r="AD313" s="210"/>
      <c r="AE313" s="210"/>
      <c r="AF313" s="210"/>
      <c r="AG313" s="210" t="s">
        <v>117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2" x14ac:dyDescent="0.2">
      <c r="A314" s="217"/>
      <c r="B314" s="218"/>
      <c r="C314" s="254" t="s">
        <v>360</v>
      </c>
      <c r="D314" s="242"/>
      <c r="E314" s="242"/>
      <c r="F314" s="242"/>
      <c r="G314" s="242"/>
      <c r="H314" s="220"/>
      <c r="I314" s="220"/>
      <c r="J314" s="220"/>
      <c r="K314" s="220"/>
      <c r="L314" s="220"/>
      <c r="M314" s="220"/>
      <c r="N314" s="219"/>
      <c r="O314" s="219"/>
      <c r="P314" s="219"/>
      <c r="Q314" s="219"/>
      <c r="R314" s="220"/>
      <c r="S314" s="220"/>
      <c r="T314" s="220"/>
      <c r="U314" s="220"/>
      <c r="V314" s="220"/>
      <c r="W314" s="220"/>
      <c r="X314" s="220"/>
      <c r="Y314" s="220"/>
      <c r="Z314" s="210"/>
      <c r="AA314" s="210"/>
      <c r="AB314" s="210"/>
      <c r="AC314" s="210"/>
      <c r="AD314" s="210"/>
      <c r="AE314" s="210"/>
      <c r="AF314" s="210"/>
      <c r="AG314" s="210" t="s">
        <v>119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2" x14ac:dyDescent="0.2">
      <c r="A315" s="217"/>
      <c r="B315" s="218"/>
      <c r="C315" s="255" t="s">
        <v>361</v>
      </c>
      <c r="D315" s="221"/>
      <c r="E315" s="222">
        <v>10</v>
      </c>
      <c r="F315" s="220"/>
      <c r="G315" s="220"/>
      <c r="H315" s="220"/>
      <c r="I315" s="220"/>
      <c r="J315" s="220"/>
      <c r="K315" s="220"/>
      <c r="L315" s="220"/>
      <c r="M315" s="220"/>
      <c r="N315" s="219"/>
      <c r="O315" s="219"/>
      <c r="P315" s="219"/>
      <c r="Q315" s="219"/>
      <c r="R315" s="220"/>
      <c r="S315" s="220"/>
      <c r="T315" s="220"/>
      <c r="U315" s="220"/>
      <c r="V315" s="220"/>
      <c r="W315" s="220"/>
      <c r="X315" s="220"/>
      <c r="Y315" s="220"/>
      <c r="Z315" s="210"/>
      <c r="AA315" s="210"/>
      <c r="AB315" s="210"/>
      <c r="AC315" s="210"/>
      <c r="AD315" s="210"/>
      <c r="AE315" s="210"/>
      <c r="AF315" s="210"/>
      <c r="AG315" s="210" t="s">
        <v>121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x14ac:dyDescent="0.2">
      <c r="A316" s="228" t="s">
        <v>107</v>
      </c>
      <c r="B316" s="229" t="s">
        <v>73</v>
      </c>
      <c r="C316" s="252" t="s">
        <v>74</v>
      </c>
      <c r="D316" s="230"/>
      <c r="E316" s="231"/>
      <c r="F316" s="232"/>
      <c r="G316" s="232">
        <f>SUMIF(AG317:AG321,"&lt;&gt;NOR",G317:G321)</f>
        <v>0</v>
      </c>
      <c r="H316" s="232"/>
      <c r="I316" s="232">
        <f>SUM(I317:I321)</f>
        <v>0</v>
      </c>
      <c r="J316" s="232"/>
      <c r="K316" s="232">
        <f>SUM(K317:K321)</f>
        <v>0</v>
      </c>
      <c r="L316" s="232"/>
      <c r="M316" s="232">
        <f>SUM(M317:M321)</f>
        <v>0</v>
      </c>
      <c r="N316" s="231"/>
      <c r="O316" s="231">
        <f>SUM(O317:O321)</f>
        <v>0</v>
      </c>
      <c r="P316" s="231"/>
      <c r="Q316" s="231">
        <f>SUM(Q317:Q321)</f>
        <v>0</v>
      </c>
      <c r="R316" s="232"/>
      <c r="S316" s="232"/>
      <c r="T316" s="233"/>
      <c r="U316" s="227"/>
      <c r="V316" s="227">
        <f>SUM(V317:V321)</f>
        <v>215.65</v>
      </c>
      <c r="W316" s="227"/>
      <c r="X316" s="227"/>
      <c r="Y316" s="227"/>
      <c r="AG316" t="s">
        <v>108</v>
      </c>
    </row>
    <row r="317" spans="1:60" ht="22.5" outlineLevel="1" x14ac:dyDescent="0.2">
      <c r="A317" s="235">
        <v>49</v>
      </c>
      <c r="B317" s="236" t="s">
        <v>362</v>
      </c>
      <c r="C317" s="253" t="s">
        <v>363</v>
      </c>
      <c r="D317" s="237" t="s">
        <v>364</v>
      </c>
      <c r="E317" s="238">
        <v>1019.63415</v>
      </c>
      <c r="F317" s="239"/>
      <c r="G317" s="240">
        <f>ROUND(E317*F317,2)</f>
        <v>0</v>
      </c>
      <c r="H317" s="239"/>
      <c r="I317" s="240">
        <f>ROUND(E317*H317,2)</f>
        <v>0</v>
      </c>
      <c r="J317" s="239"/>
      <c r="K317" s="240">
        <f>ROUND(E317*J317,2)</f>
        <v>0</v>
      </c>
      <c r="L317" s="240">
        <v>21</v>
      </c>
      <c r="M317" s="240">
        <f>G317*(1+L317/100)</f>
        <v>0</v>
      </c>
      <c r="N317" s="238">
        <v>0</v>
      </c>
      <c r="O317" s="238">
        <f>ROUND(E317*N317,2)</f>
        <v>0</v>
      </c>
      <c r="P317" s="238">
        <v>0</v>
      </c>
      <c r="Q317" s="238">
        <f>ROUND(E317*P317,2)</f>
        <v>0</v>
      </c>
      <c r="R317" s="240" t="s">
        <v>141</v>
      </c>
      <c r="S317" s="240" t="s">
        <v>113</v>
      </c>
      <c r="T317" s="241" t="s">
        <v>148</v>
      </c>
      <c r="U317" s="220">
        <v>0.21149999999999999</v>
      </c>
      <c r="V317" s="220">
        <f>ROUND(E317*U317,2)</f>
        <v>215.65</v>
      </c>
      <c r="W317" s="220"/>
      <c r="X317" s="220" t="s">
        <v>365</v>
      </c>
      <c r="Y317" s="220" t="s">
        <v>116</v>
      </c>
      <c r="Z317" s="210"/>
      <c r="AA317" s="210"/>
      <c r="AB317" s="210"/>
      <c r="AC317" s="210"/>
      <c r="AD317" s="210"/>
      <c r="AE317" s="210"/>
      <c r="AF317" s="210"/>
      <c r="AG317" s="210" t="s">
        <v>366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2" x14ac:dyDescent="0.2">
      <c r="A318" s="217"/>
      <c r="B318" s="218"/>
      <c r="C318" s="254" t="s">
        <v>367</v>
      </c>
      <c r="D318" s="242"/>
      <c r="E318" s="242"/>
      <c r="F318" s="242"/>
      <c r="G318" s="242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20"/>
      <c r="Z318" s="210"/>
      <c r="AA318" s="210"/>
      <c r="AB318" s="210"/>
      <c r="AC318" s="210"/>
      <c r="AD318" s="210"/>
      <c r="AE318" s="210"/>
      <c r="AF318" s="210"/>
      <c r="AG318" s="210" t="s">
        <v>119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2" x14ac:dyDescent="0.2">
      <c r="A319" s="217"/>
      <c r="B319" s="218"/>
      <c r="C319" s="255" t="s">
        <v>368</v>
      </c>
      <c r="D319" s="221"/>
      <c r="E319" s="222"/>
      <c r="F319" s="220"/>
      <c r="G319" s="220"/>
      <c r="H319" s="220"/>
      <c r="I319" s="220"/>
      <c r="J319" s="220"/>
      <c r="K319" s="220"/>
      <c r="L319" s="220"/>
      <c r="M319" s="220"/>
      <c r="N319" s="219"/>
      <c r="O319" s="219"/>
      <c r="P319" s="219"/>
      <c r="Q319" s="219"/>
      <c r="R319" s="220"/>
      <c r="S319" s="220"/>
      <c r="T319" s="220"/>
      <c r="U319" s="220"/>
      <c r="V319" s="220"/>
      <c r="W319" s="220"/>
      <c r="X319" s="220"/>
      <c r="Y319" s="220"/>
      <c r="Z319" s="210"/>
      <c r="AA319" s="210"/>
      <c r="AB319" s="210"/>
      <c r="AC319" s="210"/>
      <c r="AD319" s="210"/>
      <c r="AE319" s="210"/>
      <c r="AF319" s="210"/>
      <c r="AG319" s="210" t="s">
        <v>121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3" x14ac:dyDescent="0.2">
      <c r="A320" s="217"/>
      <c r="B320" s="218"/>
      <c r="C320" s="255" t="s">
        <v>369</v>
      </c>
      <c r="D320" s="221"/>
      <c r="E320" s="222"/>
      <c r="F320" s="220"/>
      <c r="G320" s="220"/>
      <c r="H320" s="220"/>
      <c r="I320" s="220"/>
      <c r="J320" s="220"/>
      <c r="K320" s="220"/>
      <c r="L320" s="220"/>
      <c r="M320" s="220"/>
      <c r="N320" s="219"/>
      <c r="O320" s="219"/>
      <c r="P320" s="219"/>
      <c r="Q320" s="219"/>
      <c r="R320" s="220"/>
      <c r="S320" s="220"/>
      <c r="T320" s="220"/>
      <c r="U320" s="220"/>
      <c r="V320" s="220"/>
      <c r="W320" s="220"/>
      <c r="X320" s="220"/>
      <c r="Y320" s="220"/>
      <c r="Z320" s="210"/>
      <c r="AA320" s="210"/>
      <c r="AB320" s="210"/>
      <c r="AC320" s="210"/>
      <c r="AD320" s="210"/>
      <c r="AE320" s="210"/>
      <c r="AF320" s="210"/>
      <c r="AG320" s="210" t="s">
        <v>121</v>
      </c>
      <c r="AH320" s="210">
        <v>0</v>
      </c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3" x14ac:dyDescent="0.2">
      <c r="A321" s="217"/>
      <c r="B321" s="218"/>
      <c r="C321" s="255" t="s">
        <v>370</v>
      </c>
      <c r="D321" s="221"/>
      <c r="E321" s="222">
        <v>1019.63415</v>
      </c>
      <c r="F321" s="220"/>
      <c r="G321" s="220"/>
      <c r="H321" s="220"/>
      <c r="I321" s="220"/>
      <c r="J321" s="220"/>
      <c r="K321" s="220"/>
      <c r="L321" s="220"/>
      <c r="M321" s="220"/>
      <c r="N321" s="219"/>
      <c r="O321" s="219"/>
      <c r="P321" s="219"/>
      <c r="Q321" s="219"/>
      <c r="R321" s="220"/>
      <c r="S321" s="220"/>
      <c r="T321" s="220"/>
      <c r="U321" s="220"/>
      <c r="V321" s="220"/>
      <c r="W321" s="220"/>
      <c r="X321" s="220"/>
      <c r="Y321" s="220"/>
      <c r="Z321" s="210"/>
      <c r="AA321" s="210"/>
      <c r="AB321" s="210"/>
      <c r="AC321" s="210"/>
      <c r="AD321" s="210"/>
      <c r="AE321" s="210"/>
      <c r="AF321" s="210"/>
      <c r="AG321" s="210" t="s">
        <v>121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x14ac:dyDescent="0.2">
      <c r="A322" s="228" t="s">
        <v>107</v>
      </c>
      <c r="B322" s="229" t="s">
        <v>75</v>
      </c>
      <c r="C322" s="252" t="s">
        <v>76</v>
      </c>
      <c r="D322" s="230"/>
      <c r="E322" s="231"/>
      <c r="F322" s="232"/>
      <c r="G322" s="232">
        <f>SUMIF(AG323:AG345,"&lt;&gt;NOR",G323:G345)</f>
        <v>0</v>
      </c>
      <c r="H322" s="232"/>
      <c r="I322" s="232">
        <f>SUM(I323:I345)</f>
        <v>0</v>
      </c>
      <c r="J322" s="232"/>
      <c r="K322" s="232">
        <f>SUM(K323:K345)</f>
        <v>0</v>
      </c>
      <c r="L322" s="232"/>
      <c r="M322" s="232">
        <f>SUM(M323:M345)</f>
        <v>0</v>
      </c>
      <c r="N322" s="231"/>
      <c r="O322" s="231">
        <f>SUM(O323:O345)</f>
        <v>0</v>
      </c>
      <c r="P322" s="231"/>
      <c r="Q322" s="231">
        <f>SUM(Q323:Q345)</f>
        <v>0</v>
      </c>
      <c r="R322" s="232"/>
      <c r="S322" s="232"/>
      <c r="T322" s="233"/>
      <c r="U322" s="227"/>
      <c r="V322" s="227">
        <f>SUM(V323:V345)</f>
        <v>17.409999999999997</v>
      </c>
      <c r="W322" s="227"/>
      <c r="X322" s="227"/>
      <c r="Y322" s="227"/>
      <c r="AG322" t="s">
        <v>108</v>
      </c>
    </row>
    <row r="323" spans="1:60" outlineLevel="1" x14ac:dyDescent="0.2">
      <c r="A323" s="235">
        <v>50</v>
      </c>
      <c r="B323" s="236" t="s">
        <v>371</v>
      </c>
      <c r="C323" s="253" t="s">
        <v>372</v>
      </c>
      <c r="D323" s="237" t="s">
        <v>364</v>
      </c>
      <c r="E323" s="238">
        <v>125.32952</v>
      </c>
      <c r="F323" s="239"/>
      <c r="G323" s="240">
        <f>ROUND(E323*F323,2)</f>
        <v>0</v>
      </c>
      <c r="H323" s="239"/>
      <c r="I323" s="240">
        <f>ROUND(E323*H323,2)</f>
        <v>0</v>
      </c>
      <c r="J323" s="239"/>
      <c r="K323" s="240">
        <f>ROUND(E323*J323,2)</f>
        <v>0</v>
      </c>
      <c r="L323" s="240">
        <v>21</v>
      </c>
      <c r="M323" s="240">
        <f>G323*(1+L323/100)</f>
        <v>0</v>
      </c>
      <c r="N323" s="238">
        <v>0</v>
      </c>
      <c r="O323" s="238">
        <f>ROUND(E323*N323,2)</f>
        <v>0</v>
      </c>
      <c r="P323" s="238">
        <v>0</v>
      </c>
      <c r="Q323" s="238">
        <f>ROUND(E323*P323,2)</f>
        <v>0</v>
      </c>
      <c r="R323" s="240" t="s">
        <v>373</v>
      </c>
      <c r="S323" s="240" t="s">
        <v>113</v>
      </c>
      <c r="T323" s="241" t="s">
        <v>148</v>
      </c>
      <c r="U323" s="220">
        <v>0</v>
      </c>
      <c r="V323" s="220">
        <f>ROUND(E323*U323,2)</f>
        <v>0</v>
      </c>
      <c r="W323" s="220"/>
      <c r="X323" s="220" t="s">
        <v>115</v>
      </c>
      <c r="Y323" s="220" t="s">
        <v>116</v>
      </c>
      <c r="Z323" s="210"/>
      <c r="AA323" s="210"/>
      <c r="AB323" s="210"/>
      <c r="AC323" s="210"/>
      <c r="AD323" s="210"/>
      <c r="AE323" s="210"/>
      <c r="AF323" s="210"/>
      <c r="AG323" s="210" t="s">
        <v>117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2" x14ac:dyDescent="0.2">
      <c r="A324" s="217"/>
      <c r="B324" s="218"/>
      <c r="C324" s="255" t="s">
        <v>374</v>
      </c>
      <c r="D324" s="221"/>
      <c r="E324" s="222">
        <v>125.32952</v>
      </c>
      <c r="F324" s="220"/>
      <c r="G324" s="220"/>
      <c r="H324" s="220"/>
      <c r="I324" s="220"/>
      <c r="J324" s="220"/>
      <c r="K324" s="220"/>
      <c r="L324" s="220"/>
      <c r="M324" s="220"/>
      <c r="N324" s="219"/>
      <c r="O324" s="219"/>
      <c r="P324" s="219"/>
      <c r="Q324" s="219"/>
      <c r="R324" s="220"/>
      <c r="S324" s="220"/>
      <c r="T324" s="220"/>
      <c r="U324" s="220"/>
      <c r="V324" s="220"/>
      <c r="W324" s="220"/>
      <c r="X324" s="220"/>
      <c r="Y324" s="220"/>
      <c r="Z324" s="210"/>
      <c r="AA324" s="210"/>
      <c r="AB324" s="210"/>
      <c r="AC324" s="210"/>
      <c r="AD324" s="210"/>
      <c r="AE324" s="210"/>
      <c r="AF324" s="210"/>
      <c r="AG324" s="210" t="s">
        <v>121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35">
        <v>51</v>
      </c>
      <c r="B325" s="236" t="s">
        <v>375</v>
      </c>
      <c r="C325" s="253" t="s">
        <v>376</v>
      </c>
      <c r="D325" s="237" t="s">
        <v>364</v>
      </c>
      <c r="E325" s="238">
        <v>24.790479999999999</v>
      </c>
      <c r="F325" s="239"/>
      <c r="G325" s="240">
        <f>ROUND(E325*F325,2)</f>
        <v>0</v>
      </c>
      <c r="H325" s="239"/>
      <c r="I325" s="240">
        <f>ROUND(E325*H325,2)</f>
        <v>0</v>
      </c>
      <c r="J325" s="239"/>
      <c r="K325" s="240">
        <f>ROUND(E325*J325,2)</f>
        <v>0</v>
      </c>
      <c r="L325" s="240">
        <v>21</v>
      </c>
      <c r="M325" s="240">
        <f>G325*(1+L325/100)</f>
        <v>0</v>
      </c>
      <c r="N325" s="238">
        <v>0</v>
      </c>
      <c r="O325" s="238">
        <f>ROUND(E325*N325,2)</f>
        <v>0</v>
      </c>
      <c r="P325" s="238">
        <v>0</v>
      </c>
      <c r="Q325" s="238">
        <f>ROUND(E325*P325,2)</f>
        <v>0</v>
      </c>
      <c r="R325" s="240"/>
      <c r="S325" s="240" t="s">
        <v>300</v>
      </c>
      <c r="T325" s="241" t="s">
        <v>129</v>
      </c>
      <c r="U325" s="220">
        <v>0</v>
      </c>
      <c r="V325" s="220">
        <f>ROUND(E325*U325,2)</f>
        <v>0</v>
      </c>
      <c r="W325" s="220"/>
      <c r="X325" s="220" t="s">
        <v>115</v>
      </c>
      <c r="Y325" s="220" t="s">
        <v>116</v>
      </c>
      <c r="Z325" s="210"/>
      <c r="AA325" s="210"/>
      <c r="AB325" s="210"/>
      <c r="AC325" s="210"/>
      <c r="AD325" s="210"/>
      <c r="AE325" s="210"/>
      <c r="AF325" s="210"/>
      <c r="AG325" s="210" t="s">
        <v>117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2" x14ac:dyDescent="0.2">
      <c r="A326" s="217"/>
      <c r="B326" s="218"/>
      <c r="C326" s="260" t="s">
        <v>377</v>
      </c>
      <c r="D326" s="251"/>
      <c r="E326" s="251"/>
      <c r="F326" s="251"/>
      <c r="G326" s="251"/>
      <c r="H326" s="220"/>
      <c r="I326" s="220"/>
      <c r="J326" s="220"/>
      <c r="K326" s="220"/>
      <c r="L326" s="220"/>
      <c r="M326" s="220"/>
      <c r="N326" s="219"/>
      <c r="O326" s="219"/>
      <c r="P326" s="219"/>
      <c r="Q326" s="219"/>
      <c r="R326" s="220"/>
      <c r="S326" s="220"/>
      <c r="T326" s="220"/>
      <c r="U326" s="220"/>
      <c r="V326" s="220"/>
      <c r="W326" s="220"/>
      <c r="X326" s="220"/>
      <c r="Y326" s="220"/>
      <c r="Z326" s="210"/>
      <c r="AA326" s="210"/>
      <c r="AB326" s="210"/>
      <c r="AC326" s="210"/>
      <c r="AD326" s="210"/>
      <c r="AE326" s="210"/>
      <c r="AF326" s="210"/>
      <c r="AG326" s="210" t="s">
        <v>297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2" x14ac:dyDescent="0.2">
      <c r="A327" s="217"/>
      <c r="B327" s="218"/>
      <c r="C327" s="255" t="s">
        <v>378</v>
      </c>
      <c r="D327" s="221"/>
      <c r="E327" s="222">
        <v>24.790479999999999</v>
      </c>
      <c r="F327" s="220"/>
      <c r="G327" s="220"/>
      <c r="H327" s="220"/>
      <c r="I327" s="220"/>
      <c r="J327" s="220"/>
      <c r="K327" s="220"/>
      <c r="L327" s="220"/>
      <c r="M327" s="220"/>
      <c r="N327" s="219"/>
      <c r="O327" s="219"/>
      <c r="P327" s="219"/>
      <c r="Q327" s="219"/>
      <c r="R327" s="220"/>
      <c r="S327" s="220"/>
      <c r="T327" s="220"/>
      <c r="U327" s="220"/>
      <c r="V327" s="220"/>
      <c r="W327" s="220"/>
      <c r="X327" s="220"/>
      <c r="Y327" s="220"/>
      <c r="Z327" s="210"/>
      <c r="AA327" s="210"/>
      <c r="AB327" s="210"/>
      <c r="AC327" s="210"/>
      <c r="AD327" s="210"/>
      <c r="AE327" s="210"/>
      <c r="AF327" s="210"/>
      <c r="AG327" s="210" t="s">
        <v>121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ht="22.5" outlineLevel="1" x14ac:dyDescent="0.2">
      <c r="A328" s="235">
        <v>52</v>
      </c>
      <c r="B328" s="236" t="s">
        <v>379</v>
      </c>
      <c r="C328" s="253" t="s">
        <v>380</v>
      </c>
      <c r="D328" s="237" t="s">
        <v>364</v>
      </c>
      <c r="E328" s="238">
        <v>150.12436</v>
      </c>
      <c r="F328" s="239"/>
      <c r="G328" s="240">
        <f>ROUND(E328*F328,2)</f>
        <v>0</v>
      </c>
      <c r="H328" s="239"/>
      <c r="I328" s="240">
        <f>ROUND(E328*H328,2)</f>
        <v>0</v>
      </c>
      <c r="J328" s="239"/>
      <c r="K328" s="240">
        <f>ROUND(E328*J328,2)</f>
        <v>0</v>
      </c>
      <c r="L328" s="240">
        <v>21</v>
      </c>
      <c r="M328" s="240">
        <f>G328*(1+L328/100)</f>
        <v>0</v>
      </c>
      <c r="N328" s="238">
        <v>0</v>
      </c>
      <c r="O328" s="238">
        <f>ROUND(E328*N328,2)</f>
        <v>0</v>
      </c>
      <c r="P328" s="238">
        <v>0</v>
      </c>
      <c r="Q328" s="238">
        <f>ROUND(E328*P328,2)</f>
        <v>0</v>
      </c>
      <c r="R328" s="240" t="s">
        <v>112</v>
      </c>
      <c r="S328" s="240" t="s">
        <v>113</v>
      </c>
      <c r="T328" s="241" t="s">
        <v>148</v>
      </c>
      <c r="U328" s="220">
        <v>0.01</v>
      </c>
      <c r="V328" s="220">
        <f>ROUND(E328*U328,2)</f>
        <v>1.5</v>
      </c>
      <c r="W328" s="220"/>
      <c r="X328" s="220" t="s">
        <v>381</v>
      </c>
      <c r="Y328" s="220" t="s">
        <v>116</v>
      </c>
      <c r="Z328" s="210"/>
      <c r="AA328" s="210"/>
      <c r="AB328" s="210"/>
      <c r="AC328" s="210"/>
      <c r="AD328" s="210"/>
      <c r="AE328" s="210"/>
      <c r="AF328" s="210"/>
      <c r="AG328" s="210" t="s">
        <v>382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2" x14ac:dyDescent="0.2">
      <c r="A329" s="217"/>
      <c r="B329" s="218"/>
      <c r="C329" s="255" t="s">
        <v>383</v>
      </c>
      <c r="D329" s="221"/>
      <c r="E329" s="222"/>
      <c r="F329" s="220"/>
      <c r="G329" s="220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20"/>
      <c r="Z329" s="210"/>
      <c r="AA329" s="210"/>
      <c r="AB329" s="210"/>
      <c r="AC329" s="210"/>
      <c r="AD329" s="210"/>
      <c r="AE329" s="210"/>
      <c r="AF329" s="210"/>
      <c r="AG329" s="210" t="s">
        <v>121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3" x14ac:dyDescent="0.2">
      <c r="A330" s="217"/>
      <c r="B330" s="218"/>
      <c r="C330" s="255" t="s">
        <v>384</v>
      </c>
      <c r="D330" s="221"/>
      <c r="E330" s="222"/>
      <c r="F330" s="220"/>
      <c r="G330" s="220"/>
      <c r="H330" s="220"/>
      <c r="I330" s="220"/>
      <c r="J330" s="220"/>
      <c r="K330" s="220"/>
      <c r="L330" s="220"/>
      <c r="M330" s="220"/>
      <c r="N330" s="219"/>
      <c r="O330" s="219"/>
      <c r="P330" s="219"/>
      <c r="Q330" s="219"/>
      <c r="R330" s="220"/>
      <c r="S330" s="220"/>
      <c r="T330" s="220"/>
      <c r="U330" s="220"/>
      <c r="V330" s="220"/>
      <c r="W330" s="220"/>
      <c r="X330" s="220"/>
      <c r="Y330" s="220"/>
      <c r="Z330" s="210"/>
      <c r="AA330" s="210"/>
      <c r="AB330" s="210"/>
      <c r="AC330" s="210"/>
      <c r="AD330" s="210"/>
      <c r="AE330" s="210"/>
      <c r="AF330" s="210"/>
      <c r="AG330" s="210" t="s">
        <v>121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3" x14ac:dyDescent="0.2">
      <c r="A331" s="217"/>
      <c r="B331" s="218"/>
      <c r="C331" s="255" t="s">
        <v>385</v>
      </c>
      <c r="D331" s="221"/>
      <c r="E331" s="222">
        <v>150.12436</v>
      </c>
      <c r="F331" s="220"/>
      <c r="G331" s="220"/>
      <c r="H331" s="220"/>
      <c r="I331" s="220"/>
      <c r="J331" s="220"/>
      <c r="K331" s="220"/>
      <c r="L331" s="220"/>
      <c r="M331" s="220"/>
      <c r="N331" s="219"/>
      <c r="O331" s="219"/>
      <c r="P331" s="219"/>
      <c r="Q331" s="219"/>
      <c r="R331" s="220"/>
      <c r="S331" s="220"/>
      <c r="T331" s="220"/>
      <c r="U331" s="220"/>
      <c r="V331" s="220"/>
      <c r="W331" s="220"/>
      <c r="X331" s="220"/>
      <c r="Y331" s="220"/>
      <c r="Z331" s="210"/>
      <c r="AA331" s="210"/>
      <c r="AB331" s="210"/>
      <c r="AC331" s="210"/>
      <c r="AD331" s="210"/>
      <c r="AE331" s="210"/>
      <c r="AF331" s="210"/>
      <c r="AG331" s="210" t="s">
        <v>121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ht="22.5" outlineLevel="1" x14ac:dyDescent="0.2">
      <c r="A332" s="235">
        <v>53</v>
      </c>
      <c r="B332" s="236" t="s">
        <v>386</v>
      </c>
      <c r="C332" s="253" t="s">
        <v>387</v>
      </c>
      <c r="D332" s="237" t="s">
        <v>364</v>
      </c>
      <c r="E332" s="238">
        <v>2101.7410399999999</v>
      </c>
      <c r="F332" s="239"/>
      <c r="G332" s="240">
        <f>ROUND(E332*F332,2)</f>
        <v>0</v>
      </c>
      <c r="H332" s="239"/>
      <c r="I332" s="240">
        <f>ROUND(E332*H332,2)</f>
        <v>0</v>
      </c>
      <c r="J332" s="239"/>
      <c r="K332" s="240">
        <f>ROUND(E332*J332,2)</f>
        <v>0</v>
      </c>
      <c r="L332" s="240">
        <v>21</v>
      </c>
      <c r="M332" s="240">
        <f>G332*(1+L332/100)</f>
        <v>0</v>
      </c>
      <c r="N332" s="238">
        <v>0</v>
      </c>
      <c r="O332" s="238">
        <f>ROUND(E332*N332,2)</f>
        <v>0</v>
      </c>
      <c r="P332" s="238">
        <v>0</v>
      </c>
      <c r="Q332" s="238">
        <f>ROUND(E332*P332,2)</f>
        <v>0</v>
      </c>
      <c r="R332" s="240" t="s">
        <v>112</v>
      </c>
      <c r="S332" s="240" t="s">
        <v>113</v>
      </c>
      <c r="T332" s="241" t="s">
        <v>129</v>
      </c>
      <c r="U332" s="220">
        <v>0</v>
      </c>
      <c r="V332" s="220">
        <f>ROUND(E332*U332,2)</f>
        <v>0</v>
      </c>
      <c r="W332" s="220"/>
      <c r="X332" s="220" t="s">
        <v>381</v>
      </c>
      <c r="Y332" s="220" t="s">
        <v>116</v>
      </c>
      <c r="Z332" s="210"/>
      <c r="AA332" s="210"/>
      <c r="AB332" s="210"/>
      <c r="AC332" s="210"/>
      <c r="AD332" s="210"/>
      <c r="AE332" s="210"/>
      <c r="AF332" s="210"/>
      <c r="AG332" s="210" t="s">
        <v>382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2" x14ac:dyDescent="0.2">
      <c r="A333" s="217"/>
      <c r="B333" s="218"/>
      <c r="C333" s="255" t="s">
        <v>383</v>
      </c>
      <c r="D333" s="221"/>
      <c r="E333" s="222"/>
      <c r="F333" s="220"/>
      <c r="G333" s="220"/>
      <c r="H333" s="220"/>
      <c r="I333" s="220"/>
      <c r="J333" s="220"/>
      <c r="K333" s="220"/>
      <c r="L333" s="220"/>
      <c r="M333" s="220"/>
      <c r="N333" s="219"/>
      <c r="O333" s="219"/>
      <c r="P333" s="219"/>
      <c r="Q333" s="219"/>
      <c r="R333" s="220"/>
      <c r="S333" s="220"/>
      <c r="T333" s="220"/>
      <c r="U333" s="220"/>
      <c r="V333" s="220"/>
      <c r="W333" s="220"/>
      <c r="X333" s="220"/>
      <c r="Y333" s="220"/>
      <c r="Z333" s="210"/>
      <c r="AA333" s="210"/>
      <c r="AB333" s="210"/>
      <c r="AC333" s="210"/>
      <c r="AD333" s="210"/>
      <c r="AE333" s="210"/>
      <c r="AF333" s="210"/>
      <c r="AG333" s="210" t="s">
        <v>121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3" x14ac:dyDescent="0.2">
      <c r="A334" s="217"/>
      <c r="B334" s="218"/>
      <c r="C334" s="255" t="s">
        <v>384</v>
      </c>
      <c r="D334" s="221"/>
      <c r="E334" s="222"/>
      <c r="F334" s="220"/>
      <c r="G334" s="220"/>
      <c r="H334" s="220"/>
      <c r="I334" s="220"/>
      <c r="J334" s="220"/>
      <c r="K334" s="220"/>
      <c r="L334" s="220"/>
      <c r="M334" s="220"/>
      <c r="N334" s="219"/>
      <c r="O334" s="219"/>
      <c r="P334" s="219"/>
      <c r="Q334" s="219"/>
      <c r="R334" s="220"/>
      <c r="S334" s="220"/>
      <c r="T334" s="220"/>
      <c r="U334" s="220"/>
      <c r="V334" s="220"/>
      <c r="W334" s="220"/>
      <c r="X334" s="220"/>
      <c r="Y334" s="220"/>
      <c r="Z334" s="210"/>
      <c r="AA334" s="210"/>
      <c r="AB334" s="210"/>
      <c r="AC334" s="210"/>
      <c r="AD334" s="210"/>
      <c r="AE334" s="210"/>
      <c r="AF334" s="210"/>
      <c r="AG334" s="210" t="s">
        <v>121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3" x14ac:dyDescent="0.2">
      <c r="A335" s="217"/>
      <c r="B335" s="218"/>
      <c r="C335" s="255" t="s">
        <v>388</v>
      </c>
      <c r="D335" s="221"/>
      <c r="E335" s="222">
        <v>2101.7410399999999</v>
      </c>
      <c r="F335" s="220"/>
      <c r="G335" s="220"/>
      <c r="H335" s="220"/>
      <c r="I335" s="220"/>
      <c r="J335" s="220"/>
      <c r="K335" s="220"/>
      <c r="L335" s="220"/>
      <c r="M335" s="220"/>
      <c r="N335" s="219"/>
      <c r="O335" s="219"/>
      <c r="P335" s="219"/>
      <c r="Q335" s="219"/>
      <c r="R335" s="220"/>
      <c r="S335" s="220"/>
      <c r="T335" s="220"/>
      <c r="U335" s="220"/>
      <c r="V335" s="220"/>
      <c r="W335" s="220"/>
      <c r="X335" s="220"/>
      <c r="Y335" s="220"/>
      <c r="Z335" s="210"/>
      <c r="AA335" s="210"/>
      <c r="AB335" s="210"/>
      <c r="AC335" s="210"/>
      <c r="AD335" s="210"/>
      <c r="AE335" s="210"/>
      <c r="AF335" s="210"/>
      <c r="AG335" s="210" t="s">
        <v>121</v>
      </c>
      <c r="AH335" s="210">
        <v>0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35">
        <v>54</v>
      </c>
      <c r="B336" s="236" t="s">
        <v>389</v>
      </c>
      <c r="C336" s="253" t="s">
        <v>390</v>
      </c>
      <c r="D336" s="237" t="s">
        <v>364</v>
      </c>
      <c r="E336" s="238">
        <v>150.12436</v>
      </c>
      <c r="F336" s="239"/>
      <c r="G336" s="240">
        <f>ROUND(E336*F336,2)</f>
        <v>0</v>
      </c>
      <c r="H336" s="239"/>
      <c r="I336" s="240">
        <f>ROUND(E336*H336,2)</f>
        <v>0</v>
      </c>
      <c r="J336" s="239"/>
      <c r="K336" s="240">
        <f>ROUND(E336*J336,2)</f>
        <v>0</v>
      </c>
      <c r="L336" s="240">
        <v>21</v>
      </c>
      <c r="M336" s="240">
        <f>G336*(1+L336/100)</f>
        <v>0</v>
      </c>
      <c r="N336" s="238">
        <v>0</v>
      </c>
      <c r="O336" s="238">
        <f>ROUND(E336*N336,2)</f>
        <v>0</v>
      </c>
      <c r="P336" s="238">
        <v>0</v>
      </c>
      <c r="Q336" s="238">
        <f>ROUND(E336*P336,2)</f>
        <v>0</v>
      </c>
      <c r="R336" s="240" t="s">
        <v>112</v>
      </c>
      <c r="S336" s="240" t="s">
        <v>113</v>
      </c>
      <c r="T336" s="241" t="s">
        <v>148</v>
      </c>
      <c r="U336" s="220">
        <v>0.1</v>
      </c>
      <c r="V336" s="220">
        <f>ROUND(E336*U336,2)</f>
        <v>15.01</v>
      </c>
      <c r="W336" s="220"/>
      <c r="X336" s="220" t="s">
        <v>381</v>
      </c>
      <c r="Y336" s="220" t="s">
        <v>116</v>
      </c>
      <c r="Z336" s="210"/>
      <c r="AA336" s="210"/>
      <c r="AB336" s="210"/>
      <c r="AC336" s="210"/>
      <c r="AD336" s="210"/>
      <c r="AE336" s="210"/>
      <c r="AF336" s="210"/>
      <c r="AG336" s="210" t="s">
        <v>382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2" x14ac:dyDescent="0.2">
      <c r="A337" s="217"/>
      <c r="B337" s="218"/>
      <c r="C337" s="254" t="s">
        <v>391</v>
      </c>
      <c r="D337" s="242"/>
      <c r="E337" s="242"/>
      <c r="F337" s="242"/>
      <c r="G337" s="242"/>
      <c r="H337" s="220"/>
      <c r="I337" s="220"/>
      <c r="J337" s="220"/>
      <c r="K337" s="220"/>
      <c r="L337" s="220"/>
      <c r="M337" s="220"/>
      <c r="N337" s="219"/>
      <c r="O337" s="219"/>
      <c r="P337" s="219"/>
      <c r="Q337" s="219"/>
      <c r="R337" s="220"/>
      <c r="S337" s="220"/>
      <c r="T337" s="220"/>
      <c r="U337" s="220"/>
      <c r="V337" s="220"/>
      <c r="W337" s="220"/>
      <c r="X337" s="220"/>
      <c r="Y337" s="220"/>
      <c r="Z337" s="210"/>
      <c r="AA337" s="210"/>
      <c r="AB337" s="210"/>
      <c r="AC337" s="210"/>
      <c r="AD337" s="210"/>
      <c r="AE337" s="210"/>
      <c r="AF337" s="210"/>
      <c r="AG337" s="210" t="s">
        <v>119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2" x14ac:dyDescent="0.2">
      <c r="A338" s="217"/>
      <c r="B338" s="218"/>
      <c r="C338" s="255" t="s">
        <v>383</v>
      </c>
      <c r="D338" s="221"/>
      <c r="E338" s="222"/>
      <c r="F338" s="220"/>
      <c r="G338" s="220"/>
      <c r="H338" s="220"/>
      <c r="I338" s="220"/>
      <c r="J338" s="220"/>
      <c r="K338" s="220"/>
      <c r="L338" s="220"/>
      <c r="M338" s="220"/>
      <c r="N338" s="219"/>
      <c r="O338" s="219"/>
      <c r="P338" s="219"/>
      <c r="Q338" s="219"/>
      <c r="R338" s="220"/>
      <c r="S338" s="220"/>
      <c r="T338" s="220"/>
      <c r="U338" s="220"/>
      <c r="V338" s="220"/>
      <c r="W338" s="220"/>
      <c r="X338" s="220"/>
      <c r="Y338" s="220"/>
      <c r="Z338" s="210"/>
      <c r="AA338" s="210"/>
      <c r="AB338" s="210"/>
      <c r="AC338" s="210"/>
      <c r="AD338" s="210"/>
      <c r="AE338" s="210"/>
      <c r="AF338" s="210"/>
      <c r="AG338" s="210" t="s">
        <v>121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3" x14ac:dyDescent="0.2">
      <c r="A339" s="217"/>
      <c r="B339" s="218"/>
      <c r="C339" s="255" t="s">
        <v>384</v>
      </c>
      <c r="D339" s="221"/>
      <c r="E339" s="222"/>
      <c r="F339" s="220"/>
      <c r="G339" s="220"/>
      <c r="H339" s="220"/>
      <c r="I339" s="220"/>
      <c r="J339" s="220"/>
      <c r="K339" s="220"/>
      <c r="L339" s="220"/>
      <c r="M339" s="220"/>
      <c r="N339" s="219"/>
      <c r="O339" s="219"/>
      <c r="P339" s="219"/>
      <c r="Q339" s="219"/>
      <c r="R339" s="220"/>
      <c r="S339" s="220"/>
      <c r="T339" s="220"/>
      <c r="U339" s="220"/>
      <c r="V339" s="220"/>
      <c r="W339" s="220"/>
      <c r="X339" s="220"/>
      <c r="Y339" s="220"/>
      <c r="Z339" s="210"/>
      <c r="AA339" s="210"/>
      <c r="AB339" s="210"/>
      <c r="AC339" s="210"/>
      <c r="AD339" s="210"/>
      <c r="AE339" s="210"/>
      <c r="AF339" s="210"/>
      <c r="AG339" s="210" t="s">
        <v>121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3" x14ac:dyDescent="0.2">
      <c r="A340" s="217"/>
      <c r="B340" s="218"/>
      <c r="C340" s="255" t="s">
        <v>385</v>
      </c>
      <c r="D340" s="221"/>
      <c r="E340" s="222">
        <v>150.12436</v>
      </c>
      <c r="F340" s="220"/>
      <c r="G340" s="220"/>
      <c r="H340" s="220"/>
      <c r="I340" s="220"/>
      <c r="J340" s="220"/>
      <c r="K340" s="220"/>
      <c r="L340" s="220"/>
      <c r="M340" s="220"/>
      <c r="N340" s="219"/>
      <c r="O340" s="219"/>
      <c r="P340" s="219"/>
      <c r="Q340" s="219"/>
      <c r="R340" s="220"/>
      <c r="S340" s="220"/>
      <c r="T340" s="220"/>
      <c r="U340" s="220"/>
      <c r="V340" s="220"/>
      <c r="W340" s="220"/>
      <c r="X340" s="220"/>
      <c r="Y340" s="220"/>
      <c r="Z340" s="210"/>
      <c r="AA340" s="210"/>
      <c r="AB340" s="210"/>
      <c r="AC340" s="210"/>
      <c r="AD340" s="210"/>
      <c r="AE340" s="210"/>
      <c r="AF340" s="210"/>
      <c r="AG340" s="210" t="s">
        <v>121</v>
      </c>
      <c r="AH340" s="210">
        <v>0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35">
        <v>55</v>
      </c>
      <c r="B341" s="236" t="s">
        <v>392</v>
      </c>
      <c r="C341" s="253" t="s">
        <v>393</v>
      </c>
      <c r="D341" s="237" t="s">
        <v>364</v>
      </c>
      <c r="E341" s="238">
        <v>150.12436</v>
      </c>
      <c r="F341" s="239"/>
      <c r="G341" s="240">
        <f>ROUND(E341*F341,2)</f>
        <v>0</v>
      </c>
      <c r="H341" s="239"/>
      <c r="I341" s="240">
        <f>ROUND(E341*H341,2)</f>
        <v>0</v>
      </c>
      <c r="J341" s="239"/>
      <c r="K341" s="240">
        <f>ROUND(E341*J341,2)</f>
        <v>0</v>
      </c>
      <c r="L341" s="240">
        <v>21</v>
      </c>
      <c r="M341" s="240">
        <f>G341*(1+L341/100)</f>
        <v>0</v>
      </c>
      <c r="N341" s="238">
        <v>0</v>
      </c>
      <c r="O341" s="238">
        <f>ROUND(E341*N341,2)</f>
        <v>0</v>
      </c>
      <c r="P341" s="238">
        <v>0</v>
      </c>
      <c r="Q341" s="238">
        <f>ROUND(E341*P341,2)</f>
        <v>0</v>
      </c>
      <c r="R341" s="240" t="s">
        <v>394</v>
      </c>
      <c r="S341" s="240" t="s">
        <v>113</v>
      </c>
      <c r="T341" s="241" t="s">
        <v>148</v>
      </c>
      <c r="U341" s="220">
        <v>6.0000000000000001E-3</v>
      </c>
      <c r="V341" s="220">
        <f>ROUND(E341*U341,2)</f>
        <v>0.9</v>
      </c>
      <c r="W341" s="220"/>
      <c r="X341" s="220" t="s">
        <v>381</v>
      </c>
      <c r="Y341" s="220" t="s">
        <v>116</v>
      </c>
      <c r="Z341" s="210"/>
      <c r="AA341" s="210"/>
      <c r="AB341" s="210"/>
      <c r="AC341" s="210"/>
      <c r="AD341" s="210"/>
      <c r="AE341" s="210"/>
      <c r="AF341" s="210"/>
      <c r="AG341" s="210" t="s">
        <v>382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2" x14ac:dyDescent="0.2">
      <c r="A342" s="217"/>
      <c r="B342" s="218"/>
      <c r="C342" s="254" t="s">
        <v>395</v>
      </c>
      <c r="D342" s="242"/>
      <c r="E342" s="242"/>
      <c r="F342" s="242"/>
      <c r="G342" s="242"/>
      <c r="H342" s="220"/>
      <c r="I342" s="220"/>
      <c r="J342" s="220"/>
      <c r="K342" s="220"/>
      <c r="L342" s="220"/>
      <c r="M342" s="220"/>
      <c r="N342" s="219"/>
      <c r="O342" s="219"/>
      <c r="P342" s="219"/>
      <c r="Q342" s="219"/>
      <c r="R342" s="220"/>
      <c r="S342" s="220"/>
      <c r="T342" s="220"/>
      <c r="U342" s="220"/>
      <c r="V342" s="220"/>
      <c r="W342" s="220"/>
      <c r="X342" s="220"/>
      <c r="Y342" s="220"/>
      <c r="Z342" s="210"/>
      <c r="AA342" s="210"/>
      <c r="AB342" s="210"/>
      <c r="AC342" s="210"/>
      <c r="AD342" s="210"/>
      <c r="AE342" s="210"/>
      <c r="AF342" s="210"/>
      <c r="AG342" s="210" t="s">
        <v>119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2" x14ac:dyDescent="0.2">
      <c r="A343" s="217"/>
      <c r="B343" s="218"/>
      <c r="C343" s="255" t="s">
        <v>383</v>
      </c>
      <c r="D343" s="221"/>
      <c r="E343" s="222"/>
      <c r="F343" s="220"/>
      <c r="G343" s="220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20"/>
      <c r="Z343" s="210"/>
      <c r="AA343" s="210"/>
      <c r="AB343" s="210"/>
      <c r="AC343" s="210"/>
      <c r="AD343" s="210"/>
      <c r="AE343" s="210"/>
      <c r="AF343" s="210"/>
      <c r="AG343" s="210" t="s">
        <v>121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3" x14ac:dyDescent="0.2">
      <c r="A344" s="217"/>
      <c r="B344" s="218"/>
      <c r="C344" s="255" t="s">
        <v>384</v>
      </c>
      <c r="D344" s="221"/>
      <c r="E344" s="222"/>
      <c r="F344" s="220"/>
      <c r="G344" s="220"/>
      <c r="H344" s="220"/>
      <c r="I344" s="220"/>
      <c r="J344" s="220"/>
      <c r="K344" s="220"/>
      <c r="L344" s="220"/>
      <c r="M344" s="220"/>
      <c r="N344" s="219"/>
      <c r="O344" s="219"/>
      <c r="P344" s="219"/>
      <c r="Q344" s="219"/>
      <c r="R344" s="220"/>
      <c r="S344" s="220"/>
      <c r="T344" s="220"/>
      <c r="U344" s="220"/>
      <c r="V344" s="220"/>
      <c r="W344" s="220"/>
      <c r="X344" s="220"/>
      <c r="Y344" s="220"/>
      <c r="Z344" s="210"/>
      <c r="AA344" s="210"/>
      <c r="AB344" s="210"/>
      <c r="AC344" s="210"/>
      <c r="AD344" s="210"/>
      <c r="AE344" s="210"/>
      <c r="AF344" s="210"/>
      <c r="AG344" s="210" t="s">
        <v>121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3" x14ac:dyDescent="0.2">
      <c r="A345" s="217"/>
      <c r="B345" s="218"/>
      <c r="C345" s="255" t="s">
        <v>385</v>
      </c>
      <c r="D345" s="221"/>
      <c r="E345" s="222">
        <v>150.12436</v>
      </c>
      <c r="F345" s="220"/>
      <c r="G345" s="220"/>
      <c r="H345" s="220"/>
      <c r="I345" s="220"/>
      <c r="J345" s="220"/>
      <c r="K345" s="220"/>
      <c r="L345" s="220"/>
      <c r="M345" s="220"/>
      <c r="N345" s="219"/>
      <c r="O345" s="219"/>
      <c r="P345" s="219"/>
      <c r="Q345" s="219"/>
      <c r="R345" s="220"/>
      <c r="S345" s="220"/>
      <c r="T345" s="220"/>
      <c r="U345" s="220"/>
      <c r="V345" s="220"/>
      <c r="W345" s="220"/>
      <c r="X345" s="220"/>
      <c r="Y345" s="220"/>
      <c r="Z345" s="210"/>
      <c r="AA345" s="210"/>
      <c r="AB345" s="210"/>
      <c r="AC345" s="210"/>
      <c r="AD345" s="210"/>
      <c r="AE345" s="210"/>
      <c r="AF345" s="210"/>
      <c r="AG345" s="210" t="s">
        <v>121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x14ac:dyDescent="0.2">
      <c r="A346" s="228" t="s">
        <v>107</v>
      </c>
      <c r="B346" s="229" t="s">
        <v>78</v>
      </c>
      <c r="C346" s="252" t="s">
        <v>27</v>
      </c>
      <c r="D346" s="230"/>
      <c r="E346" s="231"/>
      <c r="F346" s="232"/>
      <c r="G346" s="232">
        <f>SUMIF(AG347:AG349,"&lt;&gt;NOR",G347:G349)</f>
        <v>0</v>
      </c>
      <c r="H346" s="232"/>
      <c r="I346" s="232">
        <f>SUM(I347:I349)</f>
        <v>0</v>
      </c>
      <c r="J346" s="232"/>
      <c r="K346" s="232">
        <f>SUM(K347:K349)</f>
        <v>0</v>
      </c>
      <c r="L346" s="232"/>
      <c r="M346" s="232">
        <f>SUM(M347:M349)</f>
        <v>0</v>
      </c>
      <c r="N346" s="231"/>
      <c r="O346" s="231">
        <f>SUM(O347:O349)</f>
        <v>0</v>
      </c>
      <c r="P346" s="231"/>
      <c r="Q346" s="231">
        <f>SUM(Q347:Q349)</f>
        <v>0</v>
      </c>
      <c r="R346" s="232"/>
      <c r="S346" s="232"/>
      <c r="T346" s="233"/>
      <c r="U346" s="227"/>
      <c r="V346" s="227">
        <f>SUM(V347:V349)</f>
        <v>0</v>
      </c>
      <c r="W346" s="227"/>
      <c r="X346" s="227"/>
      <c r="Y346" s="227"/>
      <c r="AG346" t="s">
        <v>108</v>
      </c>
    </row>
    <row r="347" spans="1:60" outlineLevel="1" x14ac:dyDescent="0.2">
      <c r="A347" s="244">
        <v>56</v>
      </c>
      <c r="B347" s="245" t="s">
        <v>396</v>
      </c>
      <c r="C347" s="258" t="s">
        <v>397</v>
      </c>
      <c r="D347" s="246" t="s">
        <v>398</v>
      </c>
      <c r="E347" s="247">
        <v>1</v>
      </c>
      <c r="F347" s="248"/>
      <c r="G347" s="249">
        <f>ROUND(E347*F347,2)</f>
        <v>0</v>
      </c>
      <c r="H347" s="248"/>
      <c r="I347" s="249">
        <f>ROUND(E347*H347,2)</f>
        <v>0</v>
      </c>
      <c r="J347" s="248"/>
      <c r="K347" s="249">
        <f>ROUND(E347*J347,2)</f>
        <v>0</v>
      </c>
      <c r="L347" s="249">
        <v>21</v>
      </c>
      <c r="M347" s="249">
        <f>G347*(1+L347/100)</f>
        <v>0</v>
      </c>
      <c r="N347" s="247">
        <v>0</v>
      </c>
      <c r="O347" s="247">
        <f>ROUND(E347*N347,2)</f>
        <v>0</v>
      </c>
      <c r="P347" s="247">
        <v>0</v>
      </c>
      <c r="Q347" s="247">
        <f>ROUND(E347*P347,2)</f>
        <v>0</v>
      </c>
      <c r="R347" s="249"/>
      <c r="S347" s="249" t="s">
        <v>113</v>
      </c>
      <c r="T347" s="250" t="s">
        <v>129</v>
      </c>
      <c r="U347" s="220">
        <v>0</v>
      </c>
      <c r="V347" s="220">
        <f>ROUND(E347*U347,2)</f>
        <v>0</v>
      </c>
      <c r="W347" s="220"/>
      <c r="X347" s="220" t="s">
        <v>399</v>
      </c>
      <c r="Y347" s="220" t="s">
        <v>116</v>
      </c>
      <c r="Z347" s="210"/>
      <c r="AA347" s="210"/>
      <c r="AB347" s="210"/>
      <c r="AC347" s="210"/>
      <c r="AD347" s="210"/>
      <c r="AE347" s="210"/>
      <c r="AF347" s="210"/>
      <c r="AG347" s="210" t="s">
        <v>400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44">
        <v>57</v>
      </c>
      <c r="B348" s="245" t="s">
        <v>401</v>
      </c>
      <c r="C348" s="258" t="s">
        <v>402</v>
      </c>
      <c r="D348" s="246" t="s">
        <v>398</v>
      </c>
      <c r="E348" s="247">
        <v>1</v>
      </c>
      <c r="F348" s="248"/>
      <c r="G348" s="249">
        <f>ROUND(E348*F348,2)</f>
        <v>0</v>
      </c>
      <c r="H348" s="248"/>
      <c r="I348" s="249">
        <f>ROUND(E348*H348,2)</f>
        <v>0</v>
      </c>
      <c r="J348" s="248"/>
      <c r="K348" s="249">
        <f>ROUND(E348*J348,2)</f>
        <v>0</v>
      </c>
      <c r="L348" s="249">
        <v>21</v>
      </c>
      <c r="M348" s="249">
        <f>G348*(1+L348/100)</f>
        <v>0</v>
      </c>
      <c r="N348" s="247">
        <v>0</v>
      </c>
      <c r="O348" s="247">
        <f>ROUND(E348*N348,2)</f>
        <v>0</v>
      </c>
      <c r="P348" s="247">
        <v>0</v>
      </c>
      <c r="Q348" s="247">
        <f>ROUND(E348*P348,2)</f>
        <v>0</v>
      </c>
      <c r="R348" s="249"/>
      <c r="S348" s="249" t="s">
        <v>113</v>
      </c>
      <c r="T348" s="250" t="s">
        <v>129</v>
      </c>
      <c r="U348" s="220">
        <v>0</v>
      </c>
      <c r="V348" s="220">
        <f>ROUND(E348*U348,2)</f>
        <v>0</v>
      </c>
      <c r="W348" s="220"/>
      <c r="X348" s="220" t="s">
        <v>399</v>
      </c>
      <c r="Y348" s="220" t="s">
        <v>116</v>
      </c>
      <c r="Z348" s="210"/>
      <c r="AA348" s="210"/>
      <c r="AB348" s="210"/>
      <c r="AC348" s="210"/>
      <c r="AD348" s="210"/>
      <c r="AE348" s="210"/>
      <c r="AF348" s="210"/>
      <c r="AG348" s="210" t="s">
        <v>400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44">
        <v>58</v>
      </c>
      <c r="B349" s="245" t="s">
        <v>403</v>
      </c>
      <c r="C349" s="258" t="s">
        <v>404</v>
      </c>
      <c r="D349" s="246" t="s">
        <v>398</v>
      </c>
      <c r="E349" s="247">
        <v>1</v>
      </c>
      <c r="F349" s="248"/>
      <c r="G349" s="249">
        <f>ROUND(E349*F349,2)</f>
        <v>0</v>
      </c>
      <c r="H349" s="248"/>
      <c r="I349" s="249">
        <f>ROUND(E349*H349,2)</f>
        <v>0</v>
      </c>
      <c r="J349" s="248"/>
      <c r="K349" s="249">
        <f>ROUND(E349*J349,2)</f>
        <v>0</v>
      </c>
      <c r="L349" s="249">
        <v>21</v>
      </c>
      <c r="M349" s="249">
        <f>G349*(1+L349/100)</f>
        <v>0</v>
      </c>
      <c r="N349" s="247">
        <v>0</v>
      </c>
      <c r="O349" s="247">
        <f>ROUND(E349*N349,2)</f>
        <v>0</v>
      </c>
      <c r="P349" s="247">
        <v>0</v>
      </c>
      <c r="Q349" s="247">
        <f>ROUND(E349*P349,2)</f>
        <v>0</v>
      </c>
      <c r="R349" s="249"/>
      <c r="S349" s="249" t="s">
        <v>113</v>
      </c>
      <c r="T349" s="250" t="s">
        <v>129</v>
      </c>
      <c r="U349" s="220">
        <v>0</v>
      </c>
      <c r="V349" s="220">
        <f>ROUND(E349*U349,2)</f>
        <v>0</v>
      </c>
      <c r="W349" s="220"/>
      <c r="X349" s="220" t="s">
        <v>399</v>
      </c>
      <c r="Y349" s="220" t="s">
        <v>116</v>
      </c>
      <c r="Z349" s="210"/>
      <c r="AA349" s="210"/>
      <c r="AB349" s="210"/>
      <c r="AC349" s="210"/>
      <c r="AD349" s="210"/>
      <c r="AE349" s="210"/>
      <c r="AF349" s="210"/>
      <c r="AG349" s="210" t="s">
        <v>400</v>
      </c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x14ac:dyDescent="0.2">
      <c r="A350" s="228" t="s">
        <v>107</v>
      </c>
      <c r="B350" s="229" t="s">
        <v>79</v>
      </c>
      <c r="C350" s="252" t="s">
        <v>28</v>
      </c>
      <c r="D350" s="230"/>
      <c r="E350" s="231"/>
      <c r="F350" s="232"/>
      <c r="G350" s="232">
        <f>SUMIF(AG351:AG354,"&lt;&gt;NOR",G351:G354)</f>
        <v>0</v>
      </c>
      <c r="H350" s="232"/>
      <c r="I350" s="232">
        <f>SUM(I351:I354)</f>
        <v>0</v>
      </c>
      <c r="J350" s="232"/>
      <c r="K350" s="232">
        <f>SUM(K351:K354)</f>
        <v>0</v>
      </c>
      <c r="L350" s="232"/>
      <c r="M350" s="232">
        <f>SUM(M351:M354)</f>
        <v>0</v>
      </c>
      <c r="N350" s="231"/>
      <c r="O350" s="231">
        <f>SUM(O351:O354)</f>
        <v>0</v>
      </c>
      <c r="P350" s="231"/>
      <c r="Q350" s="231">
        <f>SUM(Q351:Q354)</f>
        <v>0</v>
      </c>
      <c r="R350" s="232"/>
      <c r="S350" s="232"/>
      <c r="T350" s="233"/>
      <c r="U350" s="227"/>
      <c r="V350" s="227">
        <f>SUM(V351:V354)</f>
        <v>0</v>
      </c>
      <c r="W350" s="227"/>
      <c r="X350" s="227"/>
      <c r="Y350" s="227"/>
      <c r="AG350" t="s">
        <v>108</v>
      </c>
    </row>
    <row r="351" spans="1:60" outlineLevel="1" x14ac:dyDescent="0.2">
      <c r="A351" s="244">
        <v>59</v>
      </c>
      <c r="B351" s="245" t="s">
        <v>405</v>
      </c>
      <c r="C351" s="258" t="s">
        <v>406</v>
      </c>
      <c r="D351" s="246" t="s">
        <v>398</v>
      </c>
      <c r="E351" s="247">
        <v>1</v>
      </c>
      <c r="F351" s="248"/>
      <c r="G351" s="249">
        <f>ROUND(E351*F351,2)</f>
        <v>0</v>
      </c>
      <c r="H351" s="248"/>
      <c r="I351" s="249">
        <f>ROUND(E351*H351,2)</f>
        <v>0</v>
      </c>
      <c r="J351" s="248"/>
      <c r="K351" s="249">
        <f>ROUND(E351*J351,2)</f>
        <v>0</v>
      </c>
      <c r="L351" s="249">
        <v>21</v>
      </c>
      <c r="M351" s="249">
        <f>G351*(1+L351/100)</f>
        <v>0</v>
      </c>
      <c r="N351" s="247">
        <v>0</v>
      </c>
      <c r="O351" s="247">
        <f>ROUND(E351*N351,2)</f>
        <v>0</v>
      </c>
      <c r="P351" s="247">
        <v>0</v>
      </c>
      <c r="Q351" s="247">
        <f>ROUND(E351*P351,2)</f>
        <v>0</v>
      </c>
      <c r="R351" s="249"/>
      <c r="S351" s="249" t="s">
        <v>113</v>
      </c>
      <c r="T351" s="250" t="s">
        <v>129</v>
      </c>
      <c r="U351" s="220">
        <v>0</v>
      </c>
      <c r="V351" s="220">
        <f>ROUND(E351*U351,2)</f>
        <v>0</v>
      </c>
      <c r="W351" s="220"/>
      <c r="X351" s="220" t="s">
        <v>399</v>
      </c>
      <c r="Y351" s="220" t="s">
        <v>116</v>
      </c>
      <c r="Z351" s="210"/>
      <c r="AA351" s="210"/>
      <c r="AB351" s="210"/>
      <c r="AC351" s="210"/>
      <c r="AD351" s="210"/>
      <c r="AE351" s="210"/>
      <c r="AF351" s="210"/>
      <c r="AG351" s="210" t="s">
        <v>400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44">
        <v>60</v>
      </c>
      <c r="B352" s="245" t="s">
        <v>407</v>
      </c>
      <c r="C352" s="258" t="s">
        <v>408</v>
      </c>
      <c r="D352" s="246" t="s">
        <v>398</v>
      </c>
      <c r="E352" s="247">
        <v>1</v>
      </c>
      <c r="F352" s="248"/>
      <c r="G352" s="249">
        <f>ROUND(E352*F352,2)</f>
        <v>0</v>
      </c>
      <c r="H352" s="248"/>
      <c r="I352" s="249">
        <f>ROUND(E352*H352,2)</f>
        <v>0</v>
      </c>
      <c r="J352" s="248"/>
      <c r="K352" s="249">
        <f>ROUND(E352*J352,2)</f>
        <v>0</v>
      </c>
      <c r="L352" s="249">
        <v>21</v>
      </c>
      <c r="M352" s="249">
        <f>G352*(1+L352/100)</f>
        <v>0</v>
      </c>
      <c r="N352" s="247">
        <v>0</v>
      </c>
      <c r="O352" s="247">
        <f>ROUND(E352*N352,2)</f>
        <v>0</v>
      </c>
      <c r="P352" s="247">
        <v>0</v>
      </c>
      <c r="Q352" s="247">
        <f>ROUND(E352*P352,2)</f>
        <v>0</v>
      </c>
      <c r="R352" s="249"/>
      <c r="S352" s="249" t="s">
        <v>113</v>
      </c>
      <c r="T352" s="250" t="s">
        <v>129</v>
      </c>
      <c r="U352" s="220">
        <v>0</v>
      </c>
      <c r="V352" s="220">
        <f>ROUND(E352*U352,2)</f>
        <v>0</v>
      </c>
      <c r="W352" s="220"/>
      <c r="X352" s="220" t="s">
        <v>399</v>
      </c>
      <c r="Y352" s="220" t="s">
        <v>116</v>
      </c>
      <c r="Z352" s="210"/>
      <c r="AA352" s="210"/>
      <c r="AB352" s="210"/>
      <c r="AC352" s="210"/>
      <c r="AD352" s="210"/>
      <c r="AE352" s="210"/>
      <c r="AF352" s="210"/>
      <c r="AG352" s="210" t="s">
        <v>400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44">
        <v>61</v>
      </c>
      <c r="B353" s="245" t="s">
        <v>409</v>
      </c>
      <c r="C353" s="258" t="s">
        <v>410</v>
      </c>
      <c r="D353" s="246" t="s">
        <v>398</v>
      </c>
      <c r="E353" s="247">
        <v>1</v>
      </c>
      <c r="F353" s="248"/>
      <c r="G353" s="249">
        <f>ROUND(E353*F353,2)</f>
        <v>0</v>
      </c>
      <c r="H353" s="248"/>
      <c r="I353" s="249">
        <f>ROUND(E353*H353,2)</f>
        <v>0</v>
      </c>
      <c r="J353" s="248"/>
      <c r="K353" s="249">
        <f>ROUND(E353*J353,2)</f>
        <v>0</v>
      </c>
      <c r="L353" s="249">
        <v>21</v>
      </c>
      <c r="M353" s="249">
        <f>G353*(1+L353/100)</f>
        <v>0</v>
      </c>
      <c r="N353" s="247">
        <v>0</v>
      </c>
      <c r="O353" s="247">
        <f>ROUND(E353*N353,2)</f>
        <v>0</v>
      </c>
      <c r="P353" s="247">
        <v>0</v>
      </c>
      <c r="Q353" s="247">
        <f>ROUND(E353*P353,2)</f>
        <v>0</v>
      </c>
      <c r="R353" s="249"/>
      <c r="S353" s="249" t="s">
        <v>113</v>
      </c>
      <c r="T353" s="250" t="s">
        <v>129</v>
      </c>
      <c r="U353" s="220">
        <v>0</v>
      </c>
      <c r="V353" s="220">
        <f>ROUND(E353*U353,2)</f>
        <v>0</v>
      </c>
      <c r="W353" s="220"/>
      <c r="X353" s="220" t="s">
        <v>399</v>
      </c>
      <c r="Y353" s="220" t="s">
        <v>116</v>
      </c>
      <c r="Z353" s="210"/>
      <c r="AA353" s="210"/>
      <c r="AB353" s="210"/>
      <c r="AC353" s="210"/>
      <c r="AD353" s="210"/>
      <c r="AE353" s="210"/>
      <c r="AF353" s="210"/>
      <c r="AG353" s="210" t="s">
        <v>400</v>
      </c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35">
        <v>62</v>
      </c>
      <c r="B354" s="236" t="s">
        <v>411</v>
      </c>
      <c r="C354" s="253" t="s">
        <v>412</v>
      </c>
      <c r="D354" s="237" t="s">
        <v>413</v>
      </c>
      <c r="E354" s="238">
        <v>1</v>
      </c>
      <c r="F354" s="239"/>
      <c r="G354" s="240">
        <f>ROUND(E354*F354,2)</f>
        <v>0</v>
      </c>
      <c r="H354" s="239"/>
      <c r="I354" s="240">
        <f>ROUND(E354*H354,2)</f>
        <v>0</v>
      </c>
      <c r="J354" s="239"/>
      <c r="K354" s="240">
        <f>ROUND(E354*J354,2)</f>
        <v>0</v>
      </c>
      <c r="L354" s="240">
        <v>21</v>
      </c>
      <c r="M354" s="240">
        <f>G354*(1+L354/100)</f>
        <v>0</v>
      </c>
      <c r="N354" s="238">
        <v>0</v>
      </c>
      <c r="O354" s="238">
        <f>ROUND(E354*N354,2)</f>
        <v>0</v>
      </c>
      <c r="P354" s="238">
        <v>0</v>
      </c>
      <c r="Q354" s="238">
        <f>ROUND(E354*P354,2)</f>
        <v>0</v>
      </c>
      <c r="R354" s="240"/>
      <c r="S354" s="240" t="s">
        <v>300</v>
      </c>
      <c r="T354" s="241" t="s">
        <v>129</v>
      </c>
      <c r="U354" s="220">
        <v>0</v>
      </c>
      <c r="V354" s="220">
        <f>ROUND(E354*U354,2)</f>
        <v>0</v>
      </c>
      <c r="W354" s="220"/>
      <c r="X354" s="220" t="s">
        <v>399</v>
      </c>
      <c r="Y354" s="220" t="s">
        <v>116</v>
      </c>
      <c r="Z354" s="210"/>
      <c r="AA354" s="210"/>
      <c r="AB354" s="210"/>
      <c r="AC354" s="210"/>
      <c r="AD354" s="210"/>
      <c r="AE354" s="210"/>
      <c r="AF354" s="210"/>
      <c r="AG354" s="210" t="s">
        <v>400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x14ac:dyDescent="0.2">
      <c r="A355" s="3"/>
      <c r="B355" s="4"/>
      <c r="C355" s="261"/>
      <c r="D355" s="6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AE355">
        <v>12</v>
      </c>
      <c r="AF355">
        <v>21</v>
      </c>
      <c r="AG355" t="s">
        <v>93</v>
      </c>
    </row>
    <row r="356" spans="1:60" x14ac:dyDescent="0.2">
      <c r="A356" s="213"/>
      <c r="B356" s="214" t="s">
        <v>29</v>
      </c>
      <c r="C356" s="262"/>
      <c r="D356" s="215"/>
      <c r="E356" s="216"/>
      <c r="F356" s="216"/>
      <c r="G356" s="234">
        <f>G8+G276+G280+G286+G309+G316+G322+G346+G350</f>
        <v>0</v>
      </c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AE356">
        <f>SUMIF(L7:L354,AE355,G7:G354)</f>
        <v>0</v>
      </c>
      <c r="AF356">
        <f>SUMIF(L7:L354,AF355,G7:G354)</f>
        <v>0</v>
      </c>
      <c r="AG356" t="s">
        <v>414</v>
      </c>
    </row>
    <row r="357" spans="1:60" x14ac:dyDescent="0.2">
      <c r="C357" s="263"/>
      <c r="D357" s="10"/>
      <c r="AG357" t="s">
        <v>415</v>
      </c>
    </row>
    <row r="358" spans="1:60" x14ac:dyDescent="0.2">
      <c r="D358" s="10"/>
    </row>
    <row r="359" spans="1:60" x14ac:dyDescent="0.2">
      <c r="D359" s="10"/>
    </row>
    <row r="360" spans="1:60" x14ac:dyDescent="0.2">
      <c r="D360" s="10"/>
    </row>
    <row r="361" spans="1:60" x14ac:dyDescent="0.2">
      <c r="D361" s="10"/>
    </row>
    <row r="362" spans="1:60" x14ac:dyDescent="0.2">
      <c r="D362" s="10"/>
    </row>
    <row r="363" spans="1:60" x14ac:dyDescent="0.2">
      <c r="D363" s="10"/>
    </row>
    <row r="364" spans="1:60" x14ac:dyDescent="0.2">
      <c r="D364" s="10"/>
    </row>
    <row r="365" spans="1:60" x14ac:dyDescent="0.2">
      <c r="D365" s="10"/>
    </row>
    <row r="366" spans="1:60" x14ac:dyDescent="0.2">
      <c r="D366" s="10"/>
    </row>
    <row r="367" spans="1:60" x14ac:dyDescent="0.2">
      <c r="D367" s="10"/>
    </row>
    <row r="368" spans="1:60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EGzIgoaRfvFldNOpZrAkpKN8Z2TYnOuBCpWlgpNk0PPsZpI3aomOSeCN4J2hVUKeqGLnv7JgS6RzU1U51ep6Q==" saltValue="esSHXNwAVku+AIlaL9lURQ==" spinCount="100000" sheet="1" formatRows="0"/>
  <mergeCells count="40">
    <mergeCell ref="C318:G318"/>
    <mergeCell ref="C326:G326"/>
    <mergeCell ref="C337:G337"/>
    <mergeCell ref="C342:G342"/>
    <mergeCell ref="C293:G293"/>
    <mergeCell ref="C296:G296"/>
    <mergeCell ref="C299:G299"/>
    <mergeCell ref="C301:G301"/>
    <mergeCell ref="C311:G311"/>
    <mergeCell ref="C314:G314"/>
    <mergeCell ref="C264:G264"/>
    <mergeCell ref="C267:G267"/>
    <mergeCell ref="C278:G278"/>
    <mergeCell ref="C282:G282"/>
    <mergeCell ref="C288:G288"/>
    <mergeCell ref="C290:G290"/>
    <mergeCell ref="C133:G133"/>
    <mergeCell ref="C151:G151"/>
    <mergeCell ref="C176:G176"/>
    <mergeCell ref="C186:G186"/>
    <mergeCell ref="C218:G218"/>
    <mergeCell ref="C222:G222"/>
    <mergeCell ref="C114:G114"/>
    <mergeCell ref="C118:G118"/>
    <mergeCell ref="C123:G123"/>
    <mergeCell ref="C126:G126"/>
    <mergeCell ref="C128:G128"/>
    <mergeCell ref="C130:G130"/>
    <mergeCell ref="C28:G28"/>
    <mergeCell ref="C31:G31"/>
    <mergeCell ref="C33:G33"/>
    <mergeCell ref="C36:G36"/>
    <mergeCell ref="C40:G40"/>
    <mergeCell ref="C77:G77"/>
    <mergeCell ref="A1:G1"/>
    <mergeCell ref="C2:G2"/>
    <mergeCell ref="C3:G3"/>
    <mergeCell ref="C4:G4"/>
    <mergeCell ref="C10:G10"/>
    <mergeCell ref="C26:G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D38FA-3BB0-49A2-92F1-0267D7B8851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82</v>
      </c>
      <c r="AG3" t="s">
        <v>83</v>
      </c>
    </row>
    <row r="4" spans="1:60" ht="24.95" customHeight="1" x14ac:dyDescent="0.2">
      <c r="A4" s="200" t="s">
        <v>9</v>
      </c>
      <c r="B4" s="201" t="s">
        <v>51</v>
      </c>
      <c r="C4" s="202" t="s">
        <v>52</v>
      </c>
      <c r="D4" s="203"/>
      <c r="E4" s="203"/>
      <c r="F4" s="203"/>
      <c r="G4" s="204"/>
      <c r="AG4" t="s">
        <v>84</v>
      </c>
    </row>
    <row r="5" spans="1:60" x14ac:dyDescent="0.2">
      <c r="D5" s="10"/>
    </row>
    <row r="6" spans="1:60" ht="38.25" x14ac:dyDescent="0.2">
      <c r="A6" s="206" t="s">
        <v>85</v>
      </c>
      <c r="B6" s="208" t="s">
        <v>86</v>
      </c>
      <c r="C6" s="208" t="s">
        <v>87</v>
      </c>
      <c r="D6" s="207" t="s">
        <v>88</v>
      </c>
      <c r="E6" s="206" t="s">
        <v>89</v>
      </c>
      <c r="F6" s="205" t="s">
        <v>90</v>
      </c>
      <c r="G6" s="206" t="s">
        <v>29</v>
      </c>
      <c r="H6" s="209" t="s">
        <v>30</v>
      </c>
      <c r="I6" s="209" t="s">
        <v>91</v>
      </c>
      <c r="J6" s="209" t="s">
        <v>31</v>
      </c>
      <c r="K6" s="209" t="s">
        <v>92</v>
      </c>
      <c r="L6" s="209" t="s">
        <v>93</v>
      </c>
      <c r="M6" s="209" t="s">
        <v>94</v>
      </c>
      <c r="N6" s="209" t="s">
        <v>95</v>
      </c>
      <c r="O6" s="209" t="s">
        <v>96</v>
      </c>
      <c r="P6" s="209" t="s">
        <v>97</v>
      </c>
      <c r="Q6" s="209" t="s">
        <v>98</v>
      </c>
      <c r="R6" s="209" t="s">
        <v>99</v>
      </c>
      <c r="S6" s="209" t="s">
        <v>100</v>
      </c>
      <c r="T6" s="209" t="s">
        <v>101</v>
      </c>
      <c r="U6" s="209" t="s">
        <v>102</v>
      </c>
      <c r="V6" s="209" t="s">
        <v>103</v>
      </c>
      <c r="W6" s="209" t="s">
        <v>104</v>
      </c>
      <c r="X6" s="209" t="s">
        <v>105</v>
      </c>
      <c r="Y6" s="209" t="s">
        <v>106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8" t="s">
        <v>107</v>
      </c>
      <c r="B8" s="229" t="s">
        <v>67</v>
      </c>
      <c r="C8" s="252" t="s">
        <v>68</v>
      </c>
      <c r="D8" s="230"/>
      <c r="E8" s="231"/>
      <c r="F8" s="232"/>
      <c r="G8" s="232">
        <f>SUMIF(AG9:AG14,"&lt;&gt;NOR",G9:G14)</f>
        <v>0</v>
      </c>
      <c r="H8" s="232"/>
      <c r="I8" s="232">
        <f>SUM(I9:I14)</f>
        <v>0</v>
      </c>
      <c r="J8" s="232"/>
      <c r="K8" s="232">
        <f>SUM(K9:K14)</f>
        <v>0</v>
      </c>
      <c r="L8" s="232"/>
      <c r="M8" s="232">
        <f>SUM(M9:M14)</f>
        <v>0</v>
      </c>
      <c r="N8" s="231"/>
      <c r="O8" s="231">
        <f>SUM(O9:O14)</f>
        <v>189.23</v>
      </c>
      <c r="P8" s="231"/>
      <c r="Q8" s="231">
        <f>SUM(Q9:Q14)</f>
        <v>0</v>
      </c>
      <c r="R8" s="232"/>
      <c r="S8" s="232"/>
      <c r="T8" s="233"/>
      <c r="U8" s="227"/>
      <c r="V8" s="227">
        <f>SUM(V9:V14)</f>
        <v>11.33</v>
      </c>
      <c r="W8" s="227"/>
      <c r="X8" s="227"/>
      <c r="Y8" s="227"/>
      <c r="AG8" t="s">
        <v>108</v>
      </c>
    </row>
    <row r="9" spans="1:60" ht="22.5" outlineLevel="1" x14ac:dyDescent="0.2">
      <c r="A9" s="235">
        <v>1</v>
      </c>
      <c r="B9" s="236" t="s">
        <v>416</v>
      </c>
      <c r="C9" s="253" t="s">
        <v>417</v>
      </c>
      <c r="D9" s="237" t="s">
        <v>111</v>
      </c>
      <c r="E9" s="238">
        <v>133.1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0.36799999999999999</v>
      </c>
      <c r="O9" s="238">
        <f>ROUND(E9*N9,2)</f>
        <v>48.98</v>
      </c>
      <c r="P9" s="238">
        <v>0</v>
      </c>
      <c r="Q9" s="238">
        <f>ROUND(E9*P9,2)</f>
        <v>0</v>
      </c>
      <c r="R9" s="240" t="s">
        <v>112</v>
      </c>
      <c r="S9" s="240" t="s">
        <v>113</v>
      </c>
      <c r="T9" s="241" t="s">
        <v>114</v>
      </c>
      <c r="U9" s="220">
        <v>0.03</v>
      </c>
      <c r="V9" s="220">
        <f>ROUND(E9*U9,2)</f>
        <v>3.99</v>
      </c>
      <c r="W9" s="220"/>
      <c r="X9" s="220" t="s">
        <v>115</v>
      </c>
      <c r="Y9" s="220" t="s">
        <v>116</v>
      </c>
      <c r="Z9" s="210"/>
      <c r="AA9" s="210"/>
      <c r="AB9" s="210"/>
      <c r="AC9" s="210"/>
      <c r="AD9" s="210"/>
      <c r="AE9" s="210"/>
      <c r="AF9" s="210"/>
      <c r="AG9" s="210" t="s">
        <v>117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5" t="s">
        <v>418</v>
      </c>
      <c r="D10" s="221"/>
      <c r="E10" s="222">
        <v>133.1</v>
      </c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121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35">
        <v>2</v>
      </c>
      <c r="B11" s="236" t="s">
        <v>419</v>
      </c>
      <c r="C11" s="253" t="s">
        <v>420</v>
      </c>
      <c r="D11" s="237" t="s">
        <v>111</v>
      </c>
      <c r="E11" s="238">
        <v>186.12</v>
      </c>
      <c r="F11" s="239"/>
      <c r="G11" s="240">
        <f>ROUND(E11*F11,2)</f>
        <v>0</v>
      </c>
      <c r="H11" s="239"/>
      <c r="I11" s="240">
        <f>ROUND(E11*H11,2)</f>
        <v>0</v>
      </c>
      <c r="J11" s="239"/>
      <c r="K11" s="240">
        <f>ROUND(E11*J11,2)</f>
        <v>0</v>
      </c>
      <c r="L11" s="240">
        <v>21</v>
      </c>
      <c r="M11" s="240">
        <f>G11*(1+L11/100)</f>
        <v>0</v>
      </c>
      <c r="N11" s="238">
        <v>0.55200000000000005</v>
      </c>
      <c r="O11" s="238">
        <f>ROUND(E11*N11,2)</f>
        <v>102.74</v>
      </c>
      <c r="P11" s="238">
        <v>0</v>
      </c>
      <c r="Q11" s="238">
        <f>ROUND(E11*P11,2)</f>
        <v>0</v>
      </c>
      <c r="R11" s="240" t="s">
        <v>112</v>
      </c>
      <c r="S11" s="240" t="s">
        <v>113</v>
      </c>
      <c r="T11" s="241" t="s">
        <v>114</v>
      </c>
      <c r="U11" s="220">
        <v>0.03</v>
      </c>
      <c r="V11" s="220">
        <f>ROUND(E11*U11,2)</f>
        <v>5.58</v>
      </c>
      <c r="W11" s="220"/>
      <c r="X11" s="220" t="s">
        <v>115</v>
      </c>
      <c r="Y11" s="220" t="s">
        <v>116</v>
      </c>
      <c r="Z11" s="210"/>
      <c r="AA11" s="210"/>
      <c r="AB11" s="210"/>
      <c r="AC11" s="210"/>
      <c r="AD11" s="210"/>
      <c r="AE11" s="210"/>
      <c r="AF11" s="210"/>
      <c r="AG11" s="210" t="s">
        <v>117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17"/>
      <c r="B12" s="218"/>
      <c r="C12" s="255" t="s">
        <v>421</v>
      </c>
      <c r="D12" s="221"/>
      <c r="E12" s="222">
        <v>186.12</v>
      </c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121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35">
        <v>3</v>
      </c>
      <c r="B13" s="236" t="s">
        <v>422</v>
      </c>
      <c r="C13" s="253" t="s">
        <v>423</v>
      </c>
      <c r="D13" s="237" t="s">
        <v>111</v>
      </c>
      <c r="E13" s="238">
        <v>65.23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38">
        <v>0.57499999999999996</v>
      </c>
      <c r="O13" s="238">
        <f>ROUND(E13*N13,2)</f>
        <v>37.51</v>
      </c>
      <c r="P13" s="238">
        <v>0</v>
      </c>
      <c r="Q13" s="238">
        <f>ROUND(E13*P13,2)</f>
        <v>0</v>
      </c>
      <c r="R13" s="240" t="s">
        <v>112</v>
      </c>
      <c r="S13" s="240" t="s">
        <v>113</v>
      </c>
      <c r="T13" s="241" t="s">
        <v>114</v>
      </c>
      <c r="U13" s="220">
        <v>2.7E-2</v>
      </c>
      <c r="V13" s="220">
        <f>ROUND(E13*U13,2)</f>
        <v>1.76</v>
      </c>
      <c r="W13" s="220"/>
      <c r="X13" s="220" t="s">
        <v>115</v>
      </c>
      <c r="Y13" s="220" t="s">
        <v>116</v>
      </c>
      <c r="Z13" s="210"/>
      <c r="AA13" s="210"/>
      <c r="AB13" s="210"/>
      <c r="AC13" s="210"/>
      <c r="AD13" s="210"/>
      <c r="AE13" s="210"/>
      <c r="AF13" s="210"/>
      <c r="AG13" s="210" t="s">
        <v>117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5" t="s">
        <v>424</v>
      </c>
      <c r="D14" s="221"/>
      <c r="E14" s="222">
        <v>65.23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121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28" t="s">
        <v>107</v>
      </c>
      <c r="B15" s="229" t="s">
        <v>73</v>
      </c>
      <c r="C15" s="252" t="s">
        <v>74</v>
      </c>
      <c r="D15" s="230"/>
      <c r="E15" s="231"/>
      <c r="F15" s="232"/>
      <c r="G15" s="232">
        <f>SUMIF(AG16:AG25,"&lt;&gt;NOR",G16:G25)</f>
        <v>0</v>
      </c>
      <c r="H15" s="232"/>
      <c r="I15" s="232">
        <f>SUM(I16:I25)</f>
        <v>0</v>
      </c>
      <c r="J15" s="232"/>
      <c r="K15" s="232">
        <f>SUM(K16:K25)</f>
        <v>0</v>
      </c>
      <c r="L15" s="232"/>
      <c r="M15" s="232">
        <f>SUM(M16:M25)</f>
        <v>0</v>
      </c>
      <c r="N15" s="231"/>
      <c r="O15" s="231">
        <f>SUM(O16:O25)</f>
        <v>0</v>
      </c>
      <c r="P15" s="231"/>
      <c r="Q15" s="231">
        <f>SUM(Q16:Q25)</f>
        <v>0</v>
      </c>
      <c r="R15" s="232"/>
      <c r="S15" s="232"/>
      <c r="T15" s="233"/>
      <c r="U15" s="227"/>
      <c r="V15" s="227">
        <f>SUM(V16:V25)</f>
        <v>3.78</v>
      </c>
      <c r="W15" s="227"/>
      <c r="X15" s="227"/>
      <c r="Y15" s="227"/>
      <c r="AG15" t="s">
        <v>108</v>
      </c>
    </row>
    <row r="16" spans="1:60" outlineLevel="1" x14ac:dyDescent="0.2">
      <c r="A16" s="235">
        <v>4</v>
      </c>
      <c r="B16" s="236" t="s">
        <v>425</v>
      </c>
      <c r="C16" s="253" t="s">
        <v>426</v>
      </c>
      <c r="D16" s="237" t="s">
        <v>364</v>
      </c>
      <c r="E16" s="238">
        <v>189.22629000000001</v>
      </c>
      <c r="F16" s="239"/>
      <c r="G16" s="240">
        <f>ROUND(E16*F16,2)</f>
        <v>0</v>
      </c>
      <c r="H16" s="239"/>
      <c r="I16" s="240">
        <f>ROUND(E16*H16,2)</f>
        <v>0</v>
      </c>
      <c r="J16" s="239"/>
      <c r="K16" s="240">
        <f>ROUND(E16*J16,2)</f>
        <v>0</v>
      </c>
      <c r="L16" s="240">
        <v>21</v>
      </c>
      <c r="M16" s="240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40" t="s">
        <v>112</v>
      </c>
      <c r="S16" s="240" t="s">
        <v>113</v>
      </c>
      <c r="T16" s="241" t="s">
        <v>114</v>
      </c>
      <c r="U16" s="220">
        <v>0.02</v>
      </c>
      <c r="V16" s="220">
        <f>ROUND(E16*U16,2)</f>
        <v>3.78</v>
      </c>
      <c r="W16" s="220"/>
      <c r="X16" s="220" t="s">
        <v>365</v>
      </c>
      <c r="Y16" s="220" t="s">
        <v>116</v>
      </c>
      <c r="Z16" s="210"/>
      <c r="AA16" s="210"/>
      <c r="AB16" s="210"/>
      <c r="AC16" s="210"/>
      <c r="AD16" s="210"/>
      <c r="AE16" s="210"/>
      <c r="AF16" s="210"/>
      <c r="AG16" s="210" t="s">
        <v>366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54" t="s">
        <v>427</v>
      </c>
      <c r="D17" s="242"/>
      <c r="E17" s="242"/>
      <c r="F17" s="242"/>
      <c r="G17" s="242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119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55" t="s">
        <v>368</v>
      </c>
      <c r="D18" s="221"/>
      <c r="E18" s="222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55" t="s">
        <v>428</v>
      </c>
      <c r="D19" s="221"/>
      <c r="E19" s="222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121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55" t="s">
        <v>429</v>
      </c>
      <c r="D20" s="221"/>
      <c r="E20" s="222">
        <v>189.22629000000001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121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35">
        <v>5</v>
      </c>
      <c r="B21" s="236" t="s">
        <v>430</v>
      </c>
      <c r="C21" s="253" t="s">
        <v>431</v>
      </c>
      <c r="D21" s="237" t="s">
        <v>364</v>
      </c>
      <c r="E21" s="238">
        <v>189.22629000000001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40" t="s">
        <v>112</v>
      </c>
      <c r="S21" s="240" t="s">
        <v>113</v>
      </c>
      <c r="T21" s="241" t="s">
        <v>114</v>
      </c>
      <c r="U21" s="220">
        <v>0</v>
      </c>
      <c r="V21" s="220">
        <f>ROUND(E21*U21,2)</f>
        <v>0</v>
      </c>
      <c r="W21" s="220"/>
      <c r="X21" s="220" t="s">
        <v>365</v>
      </c>
      <c r="Y21" s="220" t="s">
        <v>116</v>
      </c>
      <c r="Z21" s="210"/>
      <c r="AA21" s="210"/>
      <c r="AB21" s="210"/>
      <c r="AC21" s="210"/>
      <c r="AD21" s="210"/>
      <c r="AE21" s="210"/>
      <c r="AF21" s="210"/>
      <c r="AG21" s="210" t="s">
        <v>366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54" t="s">
        <v>427</v>
      </c>
      <c r="D22" s="242"/>
      <c r="E22" s="242"/>
      <c r="F22" s="242"/>
      <c r="G22" s="242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119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55" t="s">
        <v>368</v>
      </c>
      <c r="D23" s="221"/>
      <c r="E23" s="222"/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121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55" t="s">
        <v>428</v>
      </c>
      <c r="D24" s="221"/>
      <c r="E24" s="222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121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55" t="s">
        <v>429</v>
      </c>
      <c r="D25" s="221"/>
      <c r="E25" s="222">
        <v>189.22629000000001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121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3"/>
      <c r="B26" s="4"/>
      <c r="C26" s="261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12</v>
      </c>
      <c r="AF26">
        <v>21</v>
      </c>
      <c r="AG26" t="s">
        <v>93</v>
      </c>
    </row>
    <row r="27" spans="1:60" x14ac:dyDescent="0.2">
      <c r="A27" s="213"/>
      <c r="B27" s="214" t="s">
        <v>29</v>
      </c>
      <c r="C27" s="262"/>
      <c r="D27" s="215"/>
      <c r="E27" s="216"/>
      <c r="F27" s="216"/>
      <c r="G27" s="234">
        <f>G8+G15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414</v>
      </c>
    </row>
    <row r="28" spans="1:60" x14ac:dyDescent="0.2">
      <c r="C28" s="263"/>
      <c r="D28" s="10"/>
      <c r="AG28" t="s">
        <v>415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7OWPc9lDaBvcXTEBk2IjwqPN8Ao0SAf3ZzQvdSwwSX/k9gkGB7gfBxtT8GEb6pINRHxZ9Uk0Tq98Hc6L1kvdwQ==" saltValue="cvCNj6bpHD3yLs0hn1RQIg==" spinCount="100000" sheet="1" formatRows="0"/>
  <mergeCells count="6">
    <mergeCell ref="A1:G1"/>
    <mergeCell ref="C2:G2"/>
    <mergeCell ref="C3:G3"/>
    <mergeCell ref="C4:G4"/>
    <mergeCell ref="C17:G17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'01 2 Pol'!Názvy_tisku</vt:lpstr>
      <vt:lpstr>oadresa</vt:lpstr>
      <vt:lpstr>Stavba!Objednatel</vt:lpstr>
      <vt:lpstr>Stavba!Objekt</vt:lpstr>
      <vt:lpstr>'01 1 Pol'!Oblast_tisku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Hudcová</dc:creator>
  <cp:lastModifiedBy>Jitka Hudcová</cp:lastModifiedBy>
  <cp:lastPrinted>2019-03-19T12:27:02Z</cp:lastPrinted>
  <dcterms:created xsi:type="dcterms:W3CDTF">2009-04-08T07:15:50Z</dcterms:created>
  <dcterms:modified xsi:type="dcterms:W3CDTF">2025-05-30T09:44:10Z</dcterms:modified>
</cp:coreProperties>
</file>